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autoCompressPictures="0"/>
  <bookViews>
    <workbookView xWindow="0" yWindow="0" windowWidth="25600" windowHeight="16060"/>
  </bookViews>
  <sheets>
    <sheet name="Expenditures, 2013-2017" sheetId="1" r:id="rId1"/>
    <sheet name="Expenditure Chart" sheetId="3" r:id="rId2"/>
  </sheets>
  <definedNames>
    <definedName name="_xlnm.Print_Titles" localSheetId="0">'Expenditures, 2013-2017'!$A:$A,'Expenditures, 2013-2017'!$1:$4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9" i="1"/>
  <c r="D90" i="1"/>
  <c r="D91" i="1"/>
  <c r="D92" i="1"/>
  <c r="D93" i="1"/>
  <c r="D94" i="1"/>
  <c r="D95" i="1"/>
  <c r="D96" i="1"/>
  <c r="D97" i="1"/>
  <c r="D100" i="1"/>
  <c r="D99" i="1"/>
  <c r="B99" i="1"/>
  <c r="C99" i="1"/>
  <c r="P6" i="1"/>
  <c r="M6" i="1"/>
  <c r="J6" i="1"/>
  <c r="G6" i="1"/>
  <c r="G97" i="1"/>
  <c r="G96" i="1"/>
  <c r="G95" i="1"/>
  <c r="G94" i="1"/>
  <c r="G93" i="1"/>
  <c r="G92" i="1"/>
  <c r="G91" i="1"/>
  <c r="G90" i="1"/>
  <c r="G89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5" i="1"/>
  <c r="E99" i="1"/>
  <c r="F99" i="1"/>
  <c r="G100" i="1"/>
  <c r="G99" i="1"/>
  <c r="H99" i="1"/>
  <c r="I99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7" i="1"/>
  <c r="J56" i="1"/>
  <c r="J55" i="1"/>
  <c r="J54" i="1"/>
  <c r="J53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5" i="1"/>
  <c r="J100" i="1"/>
  <c r="J99" i="1"/>
  <c r="O99" i="1"/>
  <c r="N99" i="1"/>
  <c r="L99" i="1"/>
  <c r="P97" i="1"/>
  <c r="M97" i="1"/>
  <c r="P96" i="1"/>
  <c r="M96" i="1"/>
  <c r="P95" i="1"/>
  <c r="M95" i="1"/>
  <c r="P94" i="1"/>
  <c r="M94" i="1"/>
  <c r="P93" i="1"/>
  <c r="M93" i="1"/>
  <c r="P92" i="1"/>
  <c r="M92" i="1"/>
  <c r="P91" i="1"/>
  <c r="M91" i="1"/>
  <c r="P90" i="1"/>
  <c r="M90" i="1"/>
  <c r="P89" i="1"/>
  <c r="M89" i="1"/>
  <c r="P88" i="1"/>
  <c r="M88" i="1"/>
  <c r="P87" i="1"/>
  <c r="M87" i="1"/>
  <c r="P86" i="1"/>
  <c r="M86" i="1"/>
  <c r="P85" i="1"/>
  <c r="M85" i="1"/>
  <c r="P84" i="1"/>
  <c r="M84" i="1"/>
  <c r="P83" i="1"/>
  <c r="M83" i="1"/>
  <c r="P82" i="1"/>
  <c r="M82" i="1"/>
  <c r="P81" i="1"/>
  <c r="M81" i="1"/>
  <c r="P80" i="1"/>
  <c r="M80" i="1"/>
  <c r="P79" i="1"/>
  <c r="M79" i="1"/>
  <c r="P78" i="1"/>
  <c r="M78" i="1"/>
  <c r="P77" i="1"/>
  <c r="M77" i="1"/>
  <c r="P76" i="1"/>
  <c r="M76" i="1"/>
  <c r="P75" i="1"/>
  <c r="M75" i="1"/>
  <c r="P74" i="1"/>
  <c r="M74" i="1"/>
  <c r="P73" i="1"/>
  <c r="M73" i="1"/>
  <c r="P72" i="1"/>
  <c r="M72" i="1"/>
  <c r="P71" i="1"/>
  <c r="M71" i="1"/>
  <c r="P70" i="1"/>
  <c r="M70" i="1"/>
  <c r="P69" i="1"/>
  <c r="M69" i="1"/>
  <c r="P68" i="1"/>
  <c r="M68" i="1"/>
  <c r="P67" i="1"/>
  <c r="M67" i="1"/>
  <c r="P66" i="1"/>
  <c r="M66" i="1"/>
  <c r="P65" i="1"/>
  <c r="M65" i="1"/>
  <c r="P64" i="1"/>
  <c r="M64" i="1"/>
  <c r="P63" i="1"/>
  <c r="M63" i="1"/>
  <c r="P62" i="1"/>
  <c r="M62" i="1"/>
  <c r="P61" i="1"/>
  <c r="M61" i="1"/>
  <c r="P60" i="1"/>
  <c r="M60" i="1"/>
  <c r="P59" i="1"/>
  <c r="M59" i="1"/>
  <c r="P57" i="1"/>
  <c r="M57" i="1"/>
  <c r="P56" i="1"/>
  <c r="M56" i="1"/>
  <c r="P55" i="1"/>
  <c r="M55" i="1"/>
  <c r="P54" i="1"/>
  <c r="M54" i="1"/>
  <c r="P53" i="1"/>
  <c r="M53" i="1"/>
  <c r="P51" i="1"/>
  <c r="M51" i="1"/>
  <c r="P50" i="1"/>
  <c r="M50" i="1"/>
  <c r="P49" i="1"/>
  <c r="M49" i="1"/>
  <c r="P48" i="1"/>
  <c r="M48" i="1"/>
  <c r="P47" i="1"/>
  <c r="M47" i="1"/>
  <c r="P46" i="1"/>
  <c r="M46" i="1"/>
  <c r="P45" i="1"/>
  <c r="M45" i="1"/>
  <c r="P44" i="1"/>
  <c r="M44" i="1"/>
  <c r="P43" i="1"/>
  <c r="M43" i="1"/>
  <c r="P42" i="1"/>
  <c r="M42" i="1"/>
  <c r="P41" i="1"/>
  <c r="M41" i="1"/>
  <c r="P40" i="1"/>
  <c r="M40" i="1"/>
  <c r="P39" i="1"/>
  <c r="M39" i="1"/>
  <c r="P38" i="1"/>
  <c r="M38" i="1"/>
  <c r="P37" i="1"/>
  <c r="M37" i="1"/>
  <c r="P36" i="1"/>
  <c r="M36" i="1"/>
  <c r="P35" i="1"/>
  <c r="M35" i="1"/>
  <c r="P34" i="1"/>
  <c r="M34" i="1"/>
  <c r="P33" i="1"/>
  <c r="M33" i="1"/>
  <c r="P32" i="1"/>
  <c r="M32" i="1"/>
  <c r="P31" i="1"/>
  <c r="M31" i="1"/>
  <c r="P30" i="1"/>
  <c r="M30" i="1"/>
  <c r="P29" i="1"/>
  <c r="M29" i="1"/>
  <c r="P28" i="1"/>
  <c r="M28" i="1"/>
  <c r="P27" i="1"/>
  <c r="M27" i="1"/>
  <c r="P26" i="1"/>
  <c r="M26" i="1"/>
  <c r="P25" i="1"/>
  <c r="M25" i="1"/>
  <c r="P24" i="1"/>
  <c r="M24" i="1"/>
  <c r="P23" i="1"/>
  <c r="M23" i="1"/>
  <c r="P22" i="1"/>
  <c r="M22" i="1"/>
  <c r="P21" i="1"/>
  <c r="M21" i="1"/>
  <c r="P20" i="1"/>
  <c r="M20" i="1"/>
  <c r="P19" i="1"/>
  <c r="M19" i="1"/>
  <c r="P18" i="1"/>
  <c r="M18" i="1"/>
  <c r="P17" i="1"/>
  <c r="M17" i="1"/>
  <c r="P16" i="1"/>
  <c r="M16" i="1"/>
  <c r="P15" i="1"/>
  <c r="M15" i="1"/>
  <c r="P14" i="1"/>
  <c r="M14" i="1"/>
  <c r="P13" i="1"/>
  <c r="M13" i="1"/>
  <c r="P12" i="1"/>
  <c r="M12" i="1"/>
  <c r="P11" i="1"/>
  <c r="M11" i="1"/>
  <c r="P10" i="1"/>
  <c r="M10" i="1"/>
  <c r="P9" i="1"/>
  <c r="M9" i="1"/>
  <c r="P8" i="1"/>
  <c r="M8" i="1"/>
  <c r="P7" i="1"/>
  <c r="M7" i="1"/>
  <c r="P5" i="1"/>
  <c r="M5" i="1"/>
  <c r="M100" i="1"/>
  <c r="P99" i="1"/>
  <c r="P100" i="1"/>
  <c r="M99" i="1"/>
</calcChain>
</file>

<file path=xl/sharedStrings.xml><?xml version="1.0" encoding="utf-8"?>
<sst xmlns="http://schemas.openxmlformats.org/spreadsheetml/2006/main" count="126" uniqueCount="106">
  <si>
    <t>FY2014 Data</t>
  </si>
  <si>
    <t>FY2013 Data</t>
  </si>
  <si>
    <t>Library Name</t>
  </si>
  <si>
    <t>Population</t>
  </si>
  <si>
    <t>Grand Total</t>
  </si>
  <si>
    <t>Expenditures</t>
  </si>
  <si>
    <t>Operating Expenditures</t>
  </si>
  <si>
    <t>Per Capita</t>
  </si>
  <si>
    <t>Alexandria Library</t>
  </si>
  <si>
    <t>Amherst County Public Library</t>
  </si>
  <si>
    <t>Appomattox Regional Library System</t>
  </si>
  <si>
    <t>Arlington Dept. of Libraries</t>
  </si>
  <si>
    <t>Augusta County Library</t>
  </si>
  <si>
    <t>Bedford Public Library System</t>
  </si>
  <si>
    <t xml:space="preserve">Blackwater Regional Library   </t>
  </si>
  <si>
    <t>Blue Ridge Regional Library</t>
  </si>
  <si>
    <t>Botetourt County Library</t>
  </si>
  <si>
    <t>Bristol Public Library</t>
  </si>
  <si>
    <t>Buchanan County Public Library</t>
  </si>
  <si>
    <t>Campbell County Public Library</t>
  </si>
  <si>
    <t>Caroline Library, Inc.</t>
  </si>
  <si>
    <t>Central Rappahannock Regional Library</t>
  </si>
  <si>
    <t>Central Virginia Regional Library</t>
  </si>
  <si>
    <t>Charlotte County Library</t>
  </si>
  <si>
    <t>Chesapeake Public Library</t>
  </si>
  <si>
    <t>Chesterfield County Public Library</t>
  </si>
  <si>
    <t>Clifton Forge Public Library</t>
  </si>
  <si>
    <t>Colonial Heights Public Library</t>
  </si>
  <si>
    <t>Craig County Public Library</t>
  </si>
  <si>
    <t>Culpeper County Library</t>
  </si>
  <si>
    <t>Cumberland County Public Library</t>
  </si>
  <si>
    <t>Danville Public Library</t>
  </si>
  <si>
    <t>Eastern Shore Public Library</t>
  </si>
  <si>
    <t>Essex Public Library</t>
  </si>
  <si>
    <t>Fairfax County Public Library</t>
  </si>
  <si>
    <t>Fauquier County Public Library</t>
  </si>
  <si>
    <t>Fluvanna County Public Library</t>
  </si>
  <si>
    <t>Franklin County Public Library</t>
  </si>
  <si>
    <t>Galax-Carroll Regional LIbrary</t>
  </si>
  <si>
    <t>Gloucester Library</t>
  </si>
  <si>
    <t>Halifax County-South Boston Regional Library</t>
  </si>
  <si>
    <t>Hampton Public Library</t>
  </si>
  <si>
    <t>Handley Regional Library</t>
  </si>
  <si>
    <t>Henrico County Public Library</t>
  </si>
  <si>
    <t>Heritage Public Library</t>
  </si>
  <si>
    <t>Highland County Public Library</t>
  </si>
  <si>
    <t>Iris Brammer Library</t>
  </si>
  <si>
    <t>J. Robert Jamerson Memorial Library</t>
  </si>
  <si>
    <t>James L. Hamner Public Library</t>
  </si>
  <si>
    <t>Jefferson-Madison Regional Library</t>
  </si>
  <si>
    <t>Lancaster County Public Library</t>
  </si>
  <si>
    <t>Lewis Egerton Smoot Memorial Library</t>
  </si>
  <si>
    <t>Lonesome Pine Regional Library</t>
  </si>
  <si>
    <t>Loudoun County Public Library</t>
  </si>
  <si>
    <t>Lynchburg Public Library</t>
  </si>
  <si>
    <t>Madison County Library, Inc.</t>
  </si>
  <si>
    <t>Mary Riley Styles Public Library</t>
  </si>
  <si>
    <t>Massanutten Regional Library</t>
  </si>
  <si>
    <t>Mathews Memorial Library</t>
  </si>
  <si>
    <t>Meherrin Regional Library</t>
  </si>
  <si>
    <t>Middlesex County Public Library</t>
  </si>
  <si>
    <t>Montgomery-Floyd Regional Library</t>
  </si>
  <si>
    <t>Newport News Public Library System</t>
  </si>
  <si>
    <t>Norfolk Public Library</t>
  </si>
  <si>
    <t>Northumberland Public Library</t>
  </si>
  <si>
    <t>Nottoway County Library System</t>
  </si>
  <si>
    <t>Orange County Public Library</t>
  </si>
  <si>
    <t>Pamunkey Regional Library</t>
  </si>
  <si>
    <t>Pearisburg Public Library</t>
  </si>
  <si>
    <t>Petersburg Public Library</t>
  </si>
  <si>
    <t>Pittsylvania County Public Library</t>
  </si>
  <si>
    <t>Poquoson Public Library</t>
  </si>
  <si>
    <t>Portsmouth Public Library</t>
  </si>
  <si>
    <t>Powhatan County Public Library</t>
  </si>
  <si>
    <t>Prince William Public Library System</t>
  </si>
  <si>
    <t>Pulaski County Library System</t>
  </si>
  <si>
    <t>Radford Public Library</t>
  </si>
  <si>
    <t>Rappahannock County Library</t>
  </si>
  <si>
    <t>Richmond County Public Library</t>
  </si>
  <si>
    <t>Richmond Public Library</t>
  </si>
  <si>
    <t>Roanoke City Public Library</t>
  </si>
  <si>
    <t>Roanoke County Public Library</t>
  </si>
  <si>
    <t>Rockbridge Regional Library</t>
  </si>
  <si>
    <t>Russell County Public Library</t>
  </si>
  <si>
    <t>Salem Public Library</t>
  </si>
  <si>
    <t>Samuels Public Library</t>
  </si>
  <si>
    <t>Shenandoah County Library</t>
  </si>
  <si>
    <t>Smyth-Bland Regional Library</t>
  </si>
  <si>
    <t>Staunton Public Library</t>
  </si>
  <si>
    <t>Suffolk Public Library System</t>
  </si>
  <si>
    <t>Tazewell County Public Library</t>
  </si>
  <si>
    <t>Virginia Beach Public Library</t>
  </si>
  <si>
    <t>Washington County Public Library</t>
  </si>
  <si>
    <t>Waynesboro Public Library</t>
  </si>
  <si>
    <t>Williamsburg Regional Library</t>
  </si>
  <si>
    <t>Wythe-Grayson Regional Library</t>
  </si>
  <si>
    <t>York County Public Library</t>
  </si>
  <si>
    <t>Totals/Averages</t>
  </si>
  <si>
    <t>Medians</t>
  </si>
  <si>
    <t>FY2015 Data</t>
  </si>
  <si>
    <t>Lunenburg County Public Library System, Inc (formerly Southside Regional)</t>
  </si>
  <si>
    <t>Mecklenburg County Public Library (formerly Southside Regional)</t>
  </si>
  <si>
    <t>Southside Regional (System dissolved)</t>
  </si>
  <si>
    <t>FY2016 Data</t>
  </si>
  <si>
    <t>FY2017 Data</t>
  </si>
  <si>
    <t>Alleghany Highlands Regional Library (formerly Charles P. Jones Library)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</si>
</sst>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&quot;$&quot;#,##0"/>
    <numFmt numFmtId="165" formatCode="&quot;$&quot;#,##0.00"/>
    <numFmt numFmtId="166" formatCode="_(&quot;$&quot;* #,##0_);_(&quot;$&quot;* \(#,##0\);_(&quot;$&quot;* &quot;-&quot;??_);_(@_)"/>
  </numFmts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9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/>
    <xf numFmtId="0" fontId="0" fillId="0" borderId="0" xfId="0" applyFill="1"/>
    <xf numFmtId="0" fontId="0" fillId="2" borderId="0" xfId="0" applyFill="1"/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7" xfId="0" applyFont="1" applyFill="1" applyBorder="1"/>
    <xf numFmtId="0" fontId="0" fillId="2" borderId="8" xfId="0" applyFill="1" applyBorder="1"/>
    <xf numFmtId="0" fontId="0" fillId="2" borderId="9" xfId="0" applyFill="1" applyBorder="1"/>
    <xf numFmtId="0" fontId="1" fillId="2" borderId="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0" fillId="0" borderId="11" xfId="0" applyBorder="1"/>
    <xf numFmtId="3" fontId="0" fillId="0" borderId="11" xfId="0" applyNumberFormat="1" applyBorder="1"/>
    <xf numFmtId="164" fontId="0" fillId="0" borderId="11" xfId="0" applyNumberFormat="1" applyBorder="1"/>
    <xf numFmtId="165" fontId="0" fillId="0" borderId="11" xfId="0" applyNumberFormat="1" applyBorder="1"/>
    <xf numFmtId="3" fontId="0" fillId="3" borderId="11" xfId="0" applyNumberFormat="1" applyFill="1" applyBorder="1"/>
    <xf numFmtId="165" fontId="0" fillId="3" borderId="11" xfId="0" applyNumberFormat="1" applyFill="1" applyBorder="1"/>
    <xf numFmtId="164" fontId="0" fillId="0" borderId="11" xfId="0" applyNumberFormat="1" applyBorder="1" applyAlignment="1">
      <alignment wrapText="1"/>
    </xf>
    <xf numFmtId="0" fontId="1" fillId="0" borderId="11" xfId="0" applyFont="1" applyBorder="1"/>
    <xf numFmtId="3" fontId="2" fillId="0" borderId="11" xfId="0" applyNumberFormat="1" applyFont="1" applyBorder="1"/>
    <xf numFmtId="164" fontId="2" fillId="0" borderId="11" xfId="0" applyNumberFormat="1" applyFont="1" applyBorder="1"/>
    <xf numFmtId="165" fontId="2" fillId="0" borderId="11" xfId="0" applyNumberFormat="1" applyFont="1" applyBorder="1"/>
    <xf numFmtId="166" fontId="0" fillId="0" borderId="0" xfId="1" applyNumberFormat="1" applyFont="1"/>
    <xf numFmtId="165" fontId="2" fillId="0" borderId="0" xfId="0" applyNumberFormat="1" applyFont="1"/>
    <xf numFmtId="0" fontId="1" fillId="2" borderId="9" xfId="0" applyFont="1" applyFill="1" applyBorder="1" applyAlignment="1">
      <alignment horizontal="center"/>
    </xf>
    <xf numFmtId="0" fontId="2" fillId="0" borderId="11" xfId="0" applyFont="1" applyBorder="1"/>
    <xf numFmtId="0" fontId="1" fillId="2" borderId="9" xfId="0" applyFont="1" applyFill="1" applyBorder="1"/>
    <xf numFmtId="164" fontId="0" fillId="3" borderId="11" xfId="0" applyNumberFormat="1" applyFill="1" applyBorder="1"/>
    <xf numFmtId="0" fontId="2" fillId="3" borderId="11" xfId="0" applyFont="1" applyFill="1" applyBorder="1"/>
    <xf numFmtId="0" fontId="0" fillId="3" borderId="11" xfId="0" applyFill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chartsheet" Target="chart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2"/>
    </mc:Choice>
    <mc:Fallback>
      <c:style val="2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2013- 2017 Statistical Data for Virginia Public Libraries</a:t>
            </a:r>
          </a:p>
          <a:p>
            <a:pPr>
              <a:defRPr/>
            </a:pPr>
            <a:r>
              <a:rPr lang="en-US"/>
              <a:t>Expenditures Per Capita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Average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('Expenditures, 2013-2017'!$D$101,'Expenditures, 2013-2017'!$G$101,'Expenditures, 2013-2017'!$J$101,'Expenditures, 2013-2017'!$M$101,'Expenditures, 2013-2017'!$P$101)</c:f>
              <c:numCache>
                <c:formatCode>General</c:formatCode>
                <c:ptCount val="5"/>
                <c:pt idx="0">
                  <c:v>2017.0</c:v>
                </c:pt>
                <c:pt idx="1">
                  <c:v>2016.0</c:v>
                </c:pt>
                <c:pt idx="2">
                  <c:v>2015.0</c:v>
                </c:pt>
                <c:pt idx="3">
                  <c:v>2014.0</c:v>
                </c:pt>
                <c:pt idx="4">
                  <c:v>2013.0</c:v>
                </c:pt>
              </c:numCache>
            </c:numRef>
          </c:cat>
          <c:val>
            <c:numRef>
              <c:f>('Expenditures, 2013-2017'!$D$99,'Expenditures, 2013-2017'!$G$99,'Expenditures, 2013-2017'!$J$99,'Expenditures, 2013-2017'!$M$99,'Expenditures, 2013-2017'!$P$99)</c:f>
              <c:numCache>
                <c:formatCode>"$"#,##0.00</c:formatCode>
                <c:ptCount val="5"/>
                <c:pt idx="0">
                  <c:v>32.85666417642178</c:v>
                </c:pt>
                <c:pt idx="1">
                  <c:v>32.77145453915465</c:v>
                </c:pt>
                <c:pt idx="2">
                  <c:v>33.1700673413584</c:v>
                </c:pt>
                <c:pt idx="3">
                  <c:v>31.90854463119496</c:v>
                </c:pt>
                <c:pt idx="4">
                  <c:v>31.24231483315232</c:v>
                </c:pt>
              </c:numCache>
            </c:numRef>
          </c:val>
        </c:ser>
        <c:ser>
          <c:idx val="1"/>
          <c:order val="1"/>
          <c:tx>
            <c:v>Median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('Expenditures, 2013-2017'!$D$101,'Expenditures, 2013-2017'!$G$101,'Expenditures, 2013-2017'!$J$101,'Expenditures, 2013-2017'!$M$101,'Expenditures, 2013-2017'!$P$101)</c:f>
              <c:numCache>
                <c:formatCode>General</c:formatCode>
                <c:ptCount val="5"/>
                <c:pt idx="0">
                  <c:v>2017.0</c:v>
                </c:pt>
                <c:pt idx="1">
                  <c:v>2016.0</c:v>
                </c:pt>
                <c:pt idx="2">
                  <c:v>2015.0</c:v>
                </c:pt>
                <c:pt idx="3">
                  <c:v>2014.0</c:v>
                </c:pt>
                <c:pt idx="4">
                  <c:v>2013.0</c:v>
                </c:pt>
              </c:numCache>
            </c:numRef>
          </c:cat>
          <c:val>
            <c:numRef>
              <c:f>('Expenditures, 2013-2017'!$D$100,'Expenditures, 2013-2017'!$G$100,'Expenditures, 2013-2017'!$J$100,'Expenditures, 2013-2017'!$M$100,'Expenditures, 2013-2017'!$P$100)</c:f>
              <c:numCache>
                <c:formatCode>"$"#,##0.00</c:formatCode>
                <c:ptCount val="5"/>
                <c:pt idx="0">
                  <c:v>26.15799378200092</c:v>
                </c:pt>
                <c:pt idx="1">
                  <c:v>26.06706619179055</c:v>
                </c:pt>
                <c:pt idx="2">
                  <c:v>26.81896313364055</c:v>
                </c:pt>
                <c:pt idx="3">
                  <c:v>26.88207329456291</c:v>
                </c:pt>
                <c:pt idx="4">
                  <c:v>26.68796309240878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7923720"/>
        <c:axId val="-2067600984"/>
      </c:barChart>
      <c:catAx>
        <c:axId val="21379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-2067600984"/>
        <c:crosses val="autoZero"/>
        <c:auto val="1"/>
        <c:lblAlgn val="ctr"/>
        <c:lblOffset val="100"/>
        <c:noMultiLvlLbl val="0"/>
      </c:catAx>
      <c:valAx>
        <c:axId val="-2067600984"/>
        <c:scaling>
          <c:orientation val="minMax"/>
        </c:scaling>
        <c:delete val="0"/>
        <c:axPos val="l"/>
        <c:majorGridlines/>
        <c:numFmt formatCode="&quot;$&quot;#,##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2137923720"/>
        <c:crosses val="autoZero"/>
        <c:crossBetween val="between"/>
      </c:valAx>
    </c:plotArea>
    <c:legend>
      <c:legendPos val="r"/>
      <c:layout/>
      <c:overlay val="0"/>
    </c:legend>
    <c:plotVisOnly val="0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39" workbookViewId="0"/>
  </sheetViews>
  <pageMargins left="0" right="0" top="1" bottom="1" header="0.5" footer="0.5"/>
  <pageSetup orientation="portrait" horizontalDpi="1200" verticalDpi="1200"/>
  <headerFooter alignWithMargins="0">
    <oddFooter>&amp;C&amp;K0000002013-2017  Statistical Data for Virginia Public Libraries: Operating Expenditures Per Capita</oddFooter>
  </headerFooter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7181439" cy="810424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J102"/>
  <sheetViews>
    <sheetView tabSelected="1" topLeftCell="E1" workbookViewId="0">
      <selection activeCell="U14" sqref="U14"/>
    </sheetView>
  </sheetViews>
  <sheetFormatPr baseColWidth="10" defaultColWidth="8.83203125" defaultRowHeight="12" x14ac:dyDescent="0"/>
  <cols>
    <col min="1" max="1" width="57.6640625" bestFit="1" customWidth="1"/>
    <col min="2" max="2" width="10.83203125" bestFit="1" customWidth="1"/>
    <col min="3" max="3" width="22.83203125" bestFit="1" customWidth="1"/>
    <col min="4" max="4" width="12.83203125" bestFit="1" customWidth="1"/>
    <col min="5" max="5" width="10.83203125" bestFit="1" customWidth="1"/>
    <col min="6" max="6" width="22.83203125" bestFit="1" customWidth="1"/>
    <col min="7" max="7" width="12.83203125" bestFit="1" customWidth="1"/>
    <col min="8" max="8" width="10.83203125" bestFit="1" customWidth="1"/>
    <col min="9" max="9" width="22.83203125" bestFit="1" customWidth="1"/>
    <col min="10" max="10" width="12.83203125" bestFit="1" customWidth="1"/>
    <col min="11" max="11" width="10.83203125" bestFit="1" customWidth="1"/>
    <col min="12" max="12" width="22.83203125" bestFit="1" customWidth="1"/>
    <col min="13" max="13" width="12.83203125" bestFit="1" customWidth="1"/>
    <col min="14" max="14" width="10.83203125" bestFit="1" customWidth="1"/>
    <col min="15" max="15" width="22.83203125" bestFit="1" customWidth="1"/>
    <col min="16" max="16" width="12.83203125" bestFit="1" customWidth="1"/>
    <col min="17" max="17" width="10.83203125" customWidth="1"/>
    <col min="18" max="18" width="16.5" customWidth="1"/>
    <col min="19" max="19" width="12.83203125" customWidth="1"/>
    <col min="20" max="20" width="10.83203125" customWidth="1"/>
    <col min="21" max="21" width="15.5" style="28" customWidth="1"/>
    <col min="22" max="22" width="12.83203125" bestFit="1" customWidth="1"/>
  </cols>
  <sheetData>
    <row r="1" spans="1:218" s="6" customFormat="1">
      <c r="A1" s="1"/>
      <c r="B1" s="36" t="s">
        <v>104</v>
      </c>
      <c r="C1" s="37"/>
      <c r="D1" s="38"/>
      <c r="E1" s="36" t="s">
        <v>103</v>
      </c>
      <c r="F1" s="37"/>
      <c r="G1" s="38"/>
      <c r="H1" s="36" t="s">
        <v>99</v>
      </c>
      <c r="I1" s="37"/>
      <c r="J1" s="38"/>
      <c r="K1" s="2"/>
      <c r="L1" s="3" t="s">
        <v>0</v>
      </c>
      <c r="M1" s="4"/>
      <c r="N1" s="2"/>
      <c r="O1" s="3" t="s">
        <v>1</v>
      </c>
      <c r="P1" s="4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</row>
    <row r="2" spans="1:218" s="6" customFormat="1">
      <c r="A2" s="7" t="s">
        <v>2</v>
      </c>
      <c r="B2" s="8" t="s">
        <v>3</v>
      </c>
      <c r="C2" s="8" t="s">
        <v>4</v>
      </c>
      <c r="D2" s="8" t="s">
        <v>5</v>
      </c>
      <c r="E2" s="8" t="s">
        <v>3</v>
      </c>
      <c r="F2" s="8" t="s">
        <v>4</v>
      </c>
      <c r="G2" s="8" t="s">
        <v>5</v>
      </c>
      <c r="H2" s="8" t="s">
        <v>3</v>
      </c>
      <c r="I2" s="8" t="s">
        <v>4</v>
      </c>
      <c r="J2" s="8" t="s">
        <v>5</v>
      </c>
      <c r="K2" s="8" t="s">
        <v>3</v>
      </c>
      <c r="L2" s="9" t="s">
        <v>4</v>
      </c>
      <c r="M2" s="10" t="s">
        <v>5</v>
      </c>
      <c r="N2" s="8" t="s">
        <v>3</v>
      </c>
      <c r="O2" s="9" t="s">
        <v>4</v>
      </c>
      <c r="P2" s="11" t="s">
        <v>5</v>
      </c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</row>
    <row r="3" spans="1:218" s="6" customFormat="1">
      <c r="A3" s="12"/>
      <c r="B3" s="13"/>
      <c r="C3" s="30" t="s">
        <v>6</v>
      </c>
      <c r="D3" s="30" t="s">
        <v>7</v>
      </c>
      <c r="E3" s="13"/>
      <c r="F3" s="32" t="s">
        <v>6</v>
      </c>
      <c r="G3" s="30" t="s">
        <v>7</v>
      </c>
      <c r="H3" s="13"/>
      <c r="I3" s="30" t="s">
        <v>6</v>
      </c>
      <c r="J3" s="30" t="s">
        <v>7</v>
      </c>
      <c r="K3" s="13"/>
      <c r="L3" s="14" t="s">
        <v>6</v>
      </c>
      <c r="M3" s="15" t="s">
        <v>7</v>
      </c>
      <c r="N3" s="13"/>
      <c r="O3" s="14" t="s">
        <v>6</v>
      </c>
      <c r="P3" s="16" t="s">
        <v>7</v>
      </c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</row>
    <row r="4" spans="1:218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U4"/>
    </row>
    <row r="5" spans="1:218">
      <c r="A5" s="17" t="s">
        <v>8</v>
      </c>
      <c r="B5" s="18">
        <v>155230</v>
      </c>
      <c r="C5" s="19">
        <v>7741970</v>
      </c>
      <c r="D5" s="20">
        <f>C5/B5</f>
        <v>49.874186690717004</v>
      </c>
      <c r="E5" s="18">
        <v>151218</v>
      </c>
      <c r="F5" s="19">
        <v>7393248</v>
      </c>
      <c r="G5" s="20">
        <f>F5/E5</f>
        <v>48.891322461611715</v>
      </c>
      <c r="H5" s="18">
        <v>147391</v>
      </c>
      <c r="I5" s="19">
        <v>7067553</v>
      </c>
      <c r="J5" s="20">
        <f>I5/H5</f>
        <v>47.951048571486723</v>
      </c>
      <c r="K5" s="18">
        <v>143464</v>
      </c>
      <c r="L5" s="19">
        <v>7222015</v>
      </c>
      <c r="M5" s="20">
        <f>L5/K5</f>
        <v>50.340259577315564</v>
      </c>
      <c r="N5" s="18">
        <v>140236</v>
      </c>
      <c r="O5" s="19">
        <v>6969843</v>
      </c>
      <c r="P5" s="20">
        <f>O5/N5</f>
        <v>49.700811489203915</v>
      </c>
      <c r="U5"/>
    </row>
    <row r="6" spans="1:218">
      <c r="A6" s="31" t="s">
        <v>105</v>
      </c>
      <c r="B6" s="18">
        <v>22142</v>
      </c>
      <c r="C6" s="19">
        <v>330067</v>
      </c>
      <c r="D6" s="20">
        <f t="shared" ref="D6:D69" si="0">C6/B6</f>
        <v>14.906828651431669</v>
      </c>
      <c r="E6" s="18">
        <v>22220</v>
      </c>
      <c r="F6" s="19">
        <v>406698</v>
      </c>
      <c r="G6" s="20">
        <f t="shared" ref="G6" si="1">F6/E6</f>
        <v>18.303240324032402</v>
      </c>
      <c r="H6" s="18">
        <v>22357</v>
      </c>
      <c r="I6" s="19">
        <v>319497</v>
      </c>
      <c r="J6" s="20">
        <f t="shared" ref="J6" si="2">I6/H6</f>
        <v>14.290691953303217</v>
      </c>
      <c r="K6" s="18">
        <v>22271</v>
      </c>
      <c r="L6" s="19">
        <v>327571</v>
      </c>
      <c r="M6" s="20">
        <f t="shared" ref="M6" si="3">L6/K6</f>
        <v>14.708410039962283</v>
      </c>
      <c r="N6" s="18">
        <v>22174</v>
      </c>
      <c r="O6" s="19">
        <v>331507</v>
      </c>
      <c r="P6" s="20">
        <f t="shared" ref="P6" si="4">O6/N6</f>
        <v>14.95025705781546</v>
      </c>
      <c r="U6"/>
    </row>
    <row r="7" spans="1:218">
      <c r="A7" s="17" t="s">
        <v>9</v>
      </c>
      <c r="B7" s="18">
        <v>32595</v>
      </c>
      <c r="C7" s="19">
        <v>729257</v>
      </c>
      <c r="D7" s="20">
        <f t="shared" si="0"/>
        <v>22.373278110139591</v>
      </c>
      <c r="E7" s="18">
        <v>32476</v>
      </c>
      <c r="F7" s="19">
        <v>749073</v>
      </c>
      <c r="G7" s="20">
        <f t="shared" ref="G7:G69" si="5">F7/E7</f>
        <v>23.065432935090527</v>
      </c>
      <c r="H7" s="18">
        <v>32532</v>
      </c>
      <c r="I7" s="19">
        <v>848756</v>
      </c>
      <c r="J7" s="20">
        <f t="shared" ref="J7:J71" si="6">I7/H7</f>
        <v>26.089880732816919</v>
      </c>
      <c r="K7" s="18">
        <v>32496</v>
      </c>
      <c r="L7" s="19">
        <v>942042</v>
      </c>
      <c r="M7" s="20">
        <f t="shared" ref="M7:M71" si="7">L7/K7</f>
        <v>28.989475627769572</v>
      </c>
      <c r="N7" s="18">
        <v>32356</v>
      </c>
      <c r="O7" s="19">
        <v>911899</v>
      </c>
      <c r="P7" s="20">
        <f t="shared" ref="P7:P71" si="8">O7/N7</f>
        <v>28.183304487575722</v>
      </c>
      <c r="U7"/>
    </row>
    <row r="8" spans="1:218">
      <c r="A8" s="17" t="s">
        <v>10</v>
      </c>
      <c r="B8" s="18">
        <v>88252</v>
      </c>
      <c r="C8" s="19">
        <v>1934373</v>
      </c>
      <c r="D8" s="20">
        <f t="shared" si="0"/>
        <v>21.918744051126321</v>
      </c>
      <c r="E8" s="18">
        <v>87557</v>
      </c>
      <c r="F8" s="19">
        <v>1964068</v>
      </c>
      <c r="G8" s="20">
        <f t="shared" si="5"/>
        <v>22.431878661900249</v>
      </c>
      <c r="H8" s="18">
        <v>87047</v>
      </c>
      <c r="I8" s="19">
        <v>1952505</v>
      </c>
      <c r="J8" s="20">
        <f t="shared" si="6"/>
        <v>22.43046859742438</v>
      </c>
      <c r="K8" s="18">
        <v>86625</v>
      </c>
      <c r="L8" s="19">
        <v>1944841</v>
      </c>
      <c r="M8" s="20">
        <f t="shared" si="7"/>
        <v>22.451266955266956</v>
      </c>
      <c r="N8" s="18">
        <v>86463</v>
      </c>
      <c r="O8" s="19">
        <v>1952420</v>
      </c>
      <c r="P8" s="20">
        <f t="shared" si="8"/>
        <v>22.580988399662282</v>
      </c>
      <c r="U8"/>
    </row>
    <row r="9" spans="1:218">
      <c r="A9" s="17" t="s">
        <v>11</v>
      </c>
      <c r="B9" s="18">
        <v>229302</v>
      </c>
      <c r="C9" s="19">
        <v>13648924</v>
      </c>
      <c r="D9" s="20">
        <f t="shared" si="0"/>
        <v>59.523789587530857</v>
      </c>
      <c r="E9" s="18">
        <v>227146</v>
      </c>
      <c r="F9" s="19">
        <v>12999158</v>
      </c>
      <c r="G9" s="20">
        <f t="shared" si="5"/>
        <v>57.228205647469032</v>
      </c>
      <c r="H9" s="18">
        <v>220565</v>
      </c>
      <c r="I9" s="19">
        <v>12901799</v>
      </c>
      <c r="J9" s="20">
        <f t="shared" si="6"/>
        <v>58.494316868043434</v>
      </c>
      <c r="K9" s="18">
        <v>214373</v>
      </c>
      <c r="L9" s="19">
        <v>12669693</v>
      </c>
      <c r="M9" s="20">
        <f t="shared" si="7"/>
        <v>59.101160127441425</v>
      </c>
      <c r="N9" s="18">
        <v>208051</v>
      </c>
      <c r="O9" s="19">
        <v>12395463</v>
      </c>
      <c r="P9" s="20">
        <f t="shared" si="8"/>
        <v>59.578963811757696</v>
      </c>
      <c r="U9"/>
    </row>
    <row r="10" spans="1:218">
      <c r="A10" s="17" t="s">
        <v>12</v>
      </c>
      <c r="B10" s="18">
        <v>74642</v>
      </c>
      <c r="C10" s="19">
        <v>1327234</v>
      </c>
      <c r="D10" s="20">
        <f t="shared" si="0"/>
        <v>17.781329546367996</v>
      </c>
      <c r="E10" s="18">
        <v>74504</v>
      </c>
      <c r="F10" s="19">
        <v>1287279</v>
      </c>
      <c r="G10" s="20">
        <f t="shared" si="5"/>
        <v>17.277985074626866</v>
      </c>
      <c r="H10" s="18">
        <v>73815</v>
      </c>
      <c r="I10" s="19">
        <v>1279913</v>
      </c>
      <c r="J10" s="20">
        <f t="shared" si="6"/>
        <v>17.339470297365033</v>
      </c>
      <c r="K10" s="18">
        <v>73792</v>
      </c>
      <c r="L10" s="19">
        <v>1242309</v>
      </c>
      <c r="M10" s="20">
        <f t="shared" si="7"/>
        <v>16.835280247181267</v>
      </c>
      <c r="N10" s="18">
        <v>73947</v>
      </c>
      <c r="O10" s="19">
        <v>1226451</v>
      </c>
      <c r="P10" s="20">
        <f t="shared" si="8"/>
        <v>16.585540995577915</v>
      </c>
      <c r="U10"/>
    </row>
    <row r="11" spans="1:218">
      <c r="A11" s="17" t="s">
        <v>13</v>
      </c>
      <c r="B11" s="18">
        <v>77213</v>
      </c>
      <c r="C11" s="19">
        <v>1845288</v>
      </c>
      <c r="D11" s="20">
        <f t="shared" si="0"/>
        <v>23.898669913097535</v>
      </c>
      <c r="E11" s="18">
        <v>76309</v>
      </c>
      <c r="F11" s="19">
        <v>1894330</v>
      </c>
      <c r="G11" s="20">
        <f t="shared" si="5"/>
        <v>24.824463693666541</v>
      </c>
      <c r="H11" s="18">
        <v>75809</v>
      </c>
      <c r="I11" s="19">
        <v>1818236</v>
      </c>
      <c r="J11" s="20">
        <f t="shared" si="6"/>
        <v>23.984434565816724</v>
      </c>
      <c r="K11" s="18">
        <v>75516</v>
      </c>
      <c r="L11" s="19">
        <v>1775357</v>
      </c>
      <c r="M11" s="20">
        <f t="shared" si="7"/>
        <v>23.5096800678002</v>
      </c>
      <c r="N11" s="18">
        <v>75099</v>
      </c>
      <c r="O11" s="19">
        <v>1768294</v>
      </c>
      <c r="P11" s="20">
        <f t="shared" si="8"/>
        <v>23.546172385784097</v>
      </c>
      <c r="U11"/>
    </row>
    <row r="12" spans="1:218">
      <c r="A12" s="17" t="s">
        <v>14</v>
      </c>
      <c r="B12" s="18">
        <v>82572</v>
      </c>
      <c r="C12" s="19">
        <v>2297383</v>
      </c>
      <c r="D12" s="20">
        <f t="shared" si="0"/>
        <v>27.82278496342586</v>
      </c>
      <c r="E12" s="18">
        <v>83125</v>
      </c>
      <c r="F12" s="19">
        <v>2254878</v>
      </c>
      <c r="G12" s="20">
        <f t="shared" si="5"/>
        <v>27.126351879699246</v>
      </c>
      <c r="H12" s="18">
        <v>82763</v>
      </c>
      <c r="I12" s="19">
        <v>2291275</v>
      </c>
      <c r="J12" s="20">
        <f t="shared" si="6"/>
        <v>27.684774597344223</v>
      </c>
      <c r="K12" s="18">
        <v>81876</v>
      </c>
      <c r="L12" s="19">
        <v>2213122</v>
      </c>
      <c r="M12" s="20">
        <f t="shared" si="7"/>
        <v>27.030167570472422</v>
      </c>
      <c r="N12" s="18">
        <v>81727</v>
      </c>
      <c r="O12" s="19">
        <v>2274808</v>
      </c>
      <c r="P12" s="20">
        <f t="shared" si="8"/>
        <v>27.834228590306754</v>
      </c>
      <c r="U12"/>
    </row>
    <row r="13" spans="1:218">
      <c r="A13" s="17" t="s">
        <v>15</v>
      </c>
      <c r="B13" s="18">
        <v>85732</v>
      </c>
      <c r="C13" s="19">
        <v>1757380</v>
      </c>
      <c r="D13" s="20">
        <f t="shared" si="0"/>
        <v>20.498530303737226</v>
      </c>
      <c r="E13" s="18">
        <v>86003</v>
      </c>
      <c r="F13" s="19">
        <v>1759005</v>
      </c>
      <c r="G13" s="20">
        <f t="shared" si="5"/>
        <v>20.452833040707883</v>
      </c>
      <c r="H13" s="18">
        <v>86401</v>
      </c>
      <c r="I13" s="19">
        <v>1744818</v>
      </c>
      <c r="J13" s="20">
        <f t="shared" si="6"/>
        <v>20.194419046075854</v>
      </c>
      <c r="K13" s="18">
        <v>86403</v>
      </c>
      <c r="L13" s="19">
        <v>1786214</v>
      </c>
      <c r="M13" s="20">
        <f t="shared" si="7"/>
        <v>20.67305533372684</v>
      </c>
      <c r="N13" s="18">
        <v>86289</v>
      </c>
      <c r="O13" s="19">
        <v>1709000</v>
      </c>
      <c r="P13" s="20">
        <f t="shared" si="8"/>
        <v>19.805537206364658</v>
      </c>
      <c r="U13"/>
    </row>
    <row r="14" spans="1:218">
      <c r="A14" s="17" t="s">
        <v>16</v>
      </c>
      <c r="B14" s="18">
        <v>33521</v>
      </c>
      <c r="C14" s="19">
        <v>1065712</v>
      </c>
      <c r="D14" s="20">
        <f t="shared" si="0"/>
        <v>31.792368962739776</v>
      </c>
      <c r="E14" s="18">
        <v>33423</v>
      </c>
      <c r="F14" s="19">
        <v>1064603</v>
      </c>
      <c r="G14" s="20">
        <f t="shared" si="5"/>
        <v>31.852407025102476</v>
      </c>
      <c r="H14" s="18">
        <v>33293</v>
      </c>
      <c r="I14" s="19">
        <v>1030342</v>
      </c>
      <c r="J14" s="20">
        <f t="shared" si="6"/>
        <v>30.947706725137415</v>
      </c>
      <c r="K14" s="18">
        <v>33399</v>
      </c>
      <c r="L14" s="19">
        <v>998503</v>
      </c>
      <c r="M14" s="20">
        <f t="shared" si="7"/>
        <v>29.896194496841222</v>
      </c>
      <c r="N14" s="18">
        <v>33209</v>
      </c>
      <c r="O14" s="19">
        <v>920785</v>
      </c>
      <c r="P14" s="20">
        <f t="shared" si="8"/>
        <v>27.726971604083232</v>
      </c>
      <c r="U14"/>
    </row>
    <row r="15" spans="1:218">
      <c r="A15" s="17" t="s">
        <v>17</v>
      </c>
      <c r="B15" s="18">
        <v>17690</v>
      </c>
      <c r="C15" s="19">
        <v>1937198</v>
      </c>
      <c r="D15" s="20">
        <f t="shared" si="0"/>
        <v>109.5080836630865</v>
      </c>
      <c r="E15" s="18">
        <v>17728</v>
      </c>
      <c r="F15" s="19">
        <v>1889026</v>
      </c>
      <c r="G15" s="20">
        <f t="shared" si="5"/>
        <v>106.55606949458483</v>
      </c>
      <c r="H15" s="21">
        <v>17702</v>
      </c>
      <c r="I15" s="19">
        <v>1917173</v>
      </c>
      <c r="J15" s="20">
        <f t="shared" si="6"/>
        <v>108.30262117274884</v>
      </c>
      <c r="K15" s="21">
        <v>44482</v>
      </c>
      <c r="L15" s="19">
        <v>1923211</v>
      </c>
      <c r="M15" s="22">
        <f t="shared" si="7"/>
        <v>43.235713322242702</v>
      </c>
      <c r="N15" s="18">
        <v>44471</v>
      </c>
      <c r="O15" s="19">
        <v>1919373</v>
      </c>
      <c r="P15" s="20">
        <f t="shared" si="8"/>
        <v>43.160104337658247</v>
      </c>
      <c r="U15"/>
    </row>
    <row r="16" spans="1:218">
      <c r="A16" s="17" t="s">
        <v>18</v>
      </c>
      <c r="B16" s="18">
        <v>23754</v>
      </c>
      <c r="C16" s="19">
        <v>596191</v>
      </c>
      <c r="D16" s="20">
        <f t="shared" si="0"/>
        <v>25.098551822850887</v>
      </c>
      <c r="E16" s="18">
        <v>23867</v>
      </c>
      <c r="F16" s="19">
        <v>601056</v>
      </c>
      <c r="G16" s="20">
        <f t="shared" si="5"/>
        <v>25.183558888842335</v>
      </c>
      <c r="H16" s="18">
        <v>23990</v>
      </c>
      <c r="I16" s="19">
        <v>599703</v>
      </c>
      <c r="J16" s="20">
        <f t="shared" si="6"/>
        <v>24.998040850354315</v>
      </c>
      <c r="K16" s="18">
        <v>24006</v>
      </c>
      <c r="L16" s="19">
        <v>576490</v>
      </c>
      <c r="M16" s="20">
        <f t="shared" si="7"/>
        <v>24.014413063400816</v>
      </c>
      <c r="N16" s="18">
        <v>24024</v>
      </c>
      <c r="O16" s="19">
        <v>586252</v>
      </c>
      <c r="P16" s="20">
        <f t="shared" si="8"/>
        <v>24.402763902763901</v>
      </c>
      <c r="U16"/>
    </row>
    <row r="17" spans="1:21">
      <c r="A17" s="17" t="s">
        <v>19</v>
      </c>
      <c r="B17" s="18">
        <v>56232</v>
      </c>
      <c r="C17" s="19">
        <v>1159269</v>
      </c>
      <c r="D17" s="20">
        <f t="shared" si="0"/>
        <v>20.615823730260349</v>
      </c>
      <c r="E17" s="18">
        <v>56136</v>
      </c>
      <c r="F17" s="19">
        <v>1154929</v>
      </c>
      <c r="G17" s="20">
        <f t="shared" si="5"/>
        <v>20.573767279464157</v>
      </c>
      <c r="H17" s="18">
        <v>55030</v>
      </c>
      <c r="I17" s="19">
        <v>1127690</v>
      </c>
      <c r="J17" s="20">
        <f t="shared" si="6"/>
        <v>20.492276939850992</v>
      </c>
      <c r="K17" s="18">
        <v>54759</v>
      </c>
      <c r="L17" s="19">
        <v>1074251</v>
      </c>
      <c r="M17" s="20">
        <f t="shared" si="7"/>
        <v>19.617797987545426</v>
      </c>
      <c r="N17" s="18">
        <v>54926</v>
      </c>
      <c r="O17" s="19">
        <v>1033003</v>
      </c>
      <c r="P17" s="20">
        <f t="shared" si="8"/>
        <v>18.807176928958963</v>
      </c>
      <c r="U17"/>
    </row>
    <row r="18" spans="1:21">
      <c r="A18" s="17" t="s">
        <v>20</v>
      </c>
      <c r="B18" s="18">
        <v>29727</v>
      </c>
      <c r="C18" s="19">
        <v>593726</v>
      </c>
      <c r="D18" s="20">
        <f t="shared" si="0"/>
        <v>19.972617485787332</v>
      </c>
      <c r="E18" s="18">
        <v>29481</v>
      </c>
      <c r="F18" s="19">
        <v>587606</v>
      </c>
      <c r="G18" s="20">
        <f t="shared" si="5"/>
        <v>19.931684813947967</v>
      </c>
      <c r="H18" s="18">
        <v>29115</v>
      </c>
      <c r="I18" s="19">
        <v>598893</v>
      </c>
      <c r="J18" s="20">
        <f t="shared" si="6"/>
        <v>20.569912416280268</v>
      </c>
      <c r="K18" s="18">
        <v>28826</v>
      </c>
      <c r="L18" s="19">
        <v>552468</v>
      </c>
      <c r="M18" s="20">
        <f t="shared" si="7"/>
        <v>19.165614375910636</v>
      </c>
      <c r="N18" s="18">
        <v>28720</v>
      </c>
      <c r="O18" s="19">
        <v>552433</v>
      </c>
      <c r="P18" s="20">
        <f t="shared" si="8"/>
        <v>19.235132311977715</v>
      </c>
      <c r="U18"/>
    </row>
    <row r="19" spans="1:21">
      <c r="A19" s="17" t="s">
        <v>21</v>
      </c>
      <c r="B19" s="18">
        <v>310665</v>
      </c>
      <c r="C19" s="19">
        <v>14130335</v>
      </c>
      <c r="D19" s="20">
        <f t="shared" si="0"/>
        <v>45.484154957912864</v>
      </c>
      <c r="E19" s="18">
        <v>306297</v>
      </c>
      <c r="F19" s="19">
        <v>13739520</v>
      </c>
      <c r="G19" s="20">
        <f t="shared" si="5"/>
        <v>44.856854621494826</v>
      </c>
      <c r="H19" s="18">
        <v>300972</v>
      </c>
      <c r="I19" s="19">
        <v>14073679</v>
      </c>
      <c r="J19" s="20">
        <f t="shared" si="6"/>
        <v>46.760758475871512</v>
      </c>
      <c r="K19" s="18">
        <v>298007</v>
      </c>
      <c r="L19" s="19">
        <v>13943870</v>
      </c>
      <c r="M19" s="20">
        <f t="shared" si="7"/>
        <v>46.790410963500854</v>
      </c>
      <c r="N19" s="18">
        <v>295192</v>
      </c>
      <c r="O19" s="19">
        <v>13668537</v>
      </c>
      <c r="P19" s="20">
        <f t="shared" si="8"/>
        <v>46.303886961706276</v>
      </c>
      <c r="U19"/>
    </row>
    <row r="20" spans="1:21">
      <c r="A20" s="17" t="s">
        <v>22</v>
      </c>
      <c r="B20" s="18">
        <v>40416</v>
      </c>
      <c r="C20" s="19">
        <v>745860</v>
      </c>
      <c r="D20" s="20">
        <f t="shared" si="0"/>
        <v>18.454572446555819</v>
      </c>
      <c r="E20" s="18">
        <v>40459</v>
      </c>
      <c r="F20" s="19">
        <v>761877</v>
      </c>
      <c r="G20" s="20">
        <f t="shared" si="5"/>
        <v>18.830841098395908</v>
      </c>
      <c r="H20" s="18">
        <v>40676</v>
      </c>
      <c r="I20" s="19">
        <v>758050</v>
      </c>
      <c r="J20" s="20">
        <f t="shared" si="6"/>
        <v>18.636296587668404</v>
      </c>
      <c r="K20" s="18">
        <v>40662</v>
      </c>
      <c r="L20" s="19">
        <v>747968</v>
      </c>
      <c r="M20" s="20">
        <f t="shared" si="7"/>
        <v>18.394766612562098</v>
      </c>
      <c r="N20" s="18">
        <v>40643</v>
      </c>
      <c r="O20" s="19">
        <v>729956</v>
      </c>
      <c r="P20" s="20">
        <f t="shared" si="8"/>
        <v>17.960189946608271</v>
      </c>
      <c r="U20"/>
    </row>
    <row r="21" spans="1:21">
      <c r="A21" s="17" t="s">
        <v>23</v>
      </c>
      <c r="B21" s="18">
        <v>12641</v>
      </c>
      <c r="C21" s="19">
        <v>254662</v>
      </c>
      <c r="D21" s="20">
        <f t="shared" si="0"/>
        <v>20.145716319911401</v>
      </c>
      <c r="E21" s="18">
        <v>12497</v>
      </c>
      <c r="F21" s="19">
        <v>243753</v>
      </c>
      <c r="G21" s="20">
        <f t="shared" si="5"/>
        <v>19.504921181083461</v>
      </c>
      <c r="H21" s="18">
        <v>12560</v>
      </c>
      <c r="I21" s="19">
        <v>235815</v>
      </c>
      <c r="J21" s="20">
        <f t="shared" si="6"/>
        <v>18.775079617834393</v>
      </c>
      <c r="K21" s="18">
        <v>12565</v>
      </c>
      <c r="L21" s="19">
        <v>243952</v>
      </c>
      <c r="M21" s="20">
        <f t="shared" si="7"/>
        <v>19.415200955033825</v>
      </c>
      <c r="N21" s="18">
        <v>12586</v>
      </c>
      <c r="O21" s="19">
        <v>233509</v>
      </c>
      <c r="P21" s="20">
        <f t="shared" si="8"/>
        <v>18.553074845065947</v>
      </c>
      <c r="U21"/>
    </row>
    <row r="22" spans="1:21">
      <c r="A22" s="17" t="s">
        <v>24</v>
      </c>
      <c r="B22" s="18">
        <v>235638</v>
      </c>
      <c r="C22" s="19">
        <v>8928139</v>
      </c>
      <c r="D22" s="20">
        <f t="shared" si="0"/>
        <v>37.889215661310992</v>
      </c>
      <c r="E22" s="18">
        <v>232977</v>
      </c>
      <c r="F22" s="19">
        <v>8934539</v>
      </c>
      <c r="G22" s="20">
        <f t="shared" si="5"/>
        <v>38.349446511887443</v>
      </c>
      <c r="H22" s="18">
        <v>228210</v>
      </c>
      <c r="I22" s="19">
        <v>8693797</v>
      </c>
      <c r="J22" s="20">
        <f t="shared" si="6"/>
        <v>38.09560054335919</v>
      </c>
      <c r="K22" s="18">
        <v>225898</v>
      </c>
      <c r="L22" s="19">
        <v>7798738</v>
      </c>
      <c r="M22" s="20">
        <f t="shared" si="7"/>
        <v>34.523271565042627</v>
      </c>
      <c r="N22" s="18">
        <v>222761</v>
      </c>
      <c r="O22" s="19">
        <v>7771971</v>
      </c>
      <c r="P22" s="20">
        <f t="shared" si="8"/>
        <v>34.88928043957425</v>
      </c>
      <c r="U22"/>
    </row>
    <row r="23" spans="1:21">
      <c r="A23" s="17" t="s">
        <v>25</v>
      </c>
      <c r="B23" s="18">
        <v>330043</v>
      </c>
      <c r="C23" s="19">
        <v>8800482</v>
      </c>
      <c r="D23" s="20">
        <f t="shared" si="0"/>
        <v>26.664652787667062</v>
      </c>
      <c r="E23" s="18">
        <v>326950</v>
      </c>
      <c r="F23" s="19">
        <v>7991370</v>
      </c>
      <c r="G23" s="20">
        <f t="shared" si="5"/>
        <v>24.442177703012693</v>
      </c>
      <c r="H23" s="18">
        <v>322388</v>
      </c>
      <c r="I23" s="19">
        <v>7439831</v>
      </c>
      <c r="J23" s="20">
        <f t="shared" si="6"/>
        <v>23.07725783838108</v>
      </c>
      <c r="K23" s="18">
        <v>319641</v>
      </c>
      <c r="L23" s="19">
        <v>7420036</v>
      </c>
      <c r="M23" s="20">
        <f t="shared" si="7"/>
        <v>23.213655319561632</v>
      </c>
      <c r="N23" s="18">
        <v>317711</v>
      </c>
      <c r="O23" s="19">
        <v>7245055</v>
      </c>
      <c r="P23" s="20">
        <f t="shared" si="8"/>
        <v>22.803916137621925</v>
      </c>
      <c r="U23"/>
    </row>
    <row r="24" spans="1:21">
      <c r="A24" s="17" t="s">
        <v>26</v>
      </c>
      <c r="B24" s="18">
        <v>3775</v>
      </c>
      <c r="C24" s="19">
        <v>230401</v>
      </c>
      <c r="D24" s="20">
        <f t="shared" si="0"/>
        <v>61.033377483443708</v>
      </c>
      <c r="E24" s="18">
        <v>3884</v>
      </c>
      <c r="F24" s="19">
        <v>239563</v>
      </c>
      <c r="G24" s="20">
        <f t="shared" si="5"/>
        <v>61.679454170957776</v>
      </c>
      <c r="H24" s="18">
        <v>3884</v>
      </c>
      <c r="I24" s="19">
        <v>214524</v>
      </c>
      <c r="J24" s="20">
        <f t="shared" si="6"/>
        <v>55.232749742533471</v>
      </c>
      <c r="K24" s="18">
        <v>3884</v>
      </c>
      <c r="L24" s="19">
        <v>212654</v>
      </c>
      <c r="M24" s="20">
        <f t="shared" si="7"/>
        <v>54.751287332646754</v>
      </c>
      <c r="N24" s="18">
        <v>3884</v>
      </c>
      <c r="O24" s="19">
        <v>167637</v>
      </c>
      <c r="P24" s="20">
        <f t="shared" si="8"/>
        <v>43.160916580844493</v>
      </c>
      <c r="U24"/>
    </row>
    <row r="25" spans="1:21">
      <c r="A25" s="17" t="s">
        <v>27</v>
      </c>
      <c r="B25" s="18">
        <v>17273</v>
      </c>
      <c r="C25" s="19">
        <v>840412</v>
      </c>
      <c r="D25" s="20">
        <f t="shared" si="0"/>
        <v>48.654663347420829</v>
      </c>
      <c r="E25" s="18">
        <v>17073</v>
      </c>
      <c r="F25" s="19">
        <v>808777</v>
      </c>
      <c r="G25" s="20">
        <f t="shared" si="5"/>
        <v>47.371698002694316</v>
      </c>
      <c r="H25" s="18">
        <v>17626</v>
      </c>
      <c r="I25" s="19">
        <v>807727</v>
      </c>
      <c r="J25" s="20">
        <f t="shared" si="6"/>
        <v>45.825882219448545</v>
      </c>
      <c r="K25" s="18">
        <v>17556</v>
      </c>
      <c r="L25" s="19">
        <v>783842</v>
      </c>
      <c r="M25" s="20">
        <f t="shared" si="7"/>
        <v>44.648097516518568</v>
      </c>
      <c r="N25" s="18">
        <v>17420</v>
      </c>
      <c r="O25" s="19">
        <v>778521</v>
      </c>
      <c r="P25" s="20">
        <f t="shared" si="8"/>
        <v>44.691216991963259</v>
      </c>
      <c r="U25"/>
    </row>
    <row r="26" spans="1:21">
      <c r="A26" s="17" t="s">
        <v>28</v>
      </c>
      <c r="B26" s="18">
        <v>5275</v>
      </c>
      <c r="C26" s="19">
        <v>33225</v>
      </c>
      <c r="D26" s="20">
        <f t="shared" si="0"/>
        <v>6.298578199052133</v>
      </c>
      <c r="E26" s="18">
        <v>5305</v>
      </c>
      <c r="F26" s="19">
        <v>33477</v>
      </c>
      <c r="G26" s="20">
        <f t="shared" si="5"/>
        <v>6.3104618284637137</v>
      </c>
      <c r="H26" s="18">
        <v>5258</v>
      </c>
      <c r="I26" s="19">
        <v>28202</v>
      </c>
      <c r="J26" s="20">
        <f t="shared" si="6"/>
        <v>5.3636363636363633</v>
      </c>
      <c r="K26" s="18">
        <v>5241</v>
      </c>
      <c r="L26" s="19">
        <v>29454</v>
      </c>
      <c r="M26" s="20">
        <f t="shared" si="7"/>
        <v>5.6199198626216367</v>
      </c>
      <c r="N26" s="18">
        <v>5191</v>
      </c>
      <c r="O26" s="19">
        <v>29075</v>
      </c>
      <c r="P26" s="20">
        <f t="shared" si="8"/>
        <v>5.6010402619919093</v>
      </c>
      <c r="U26"/>
    </row>
    <row r="27" spans="1:21">
      <c r="A27" s="17" t="s">
        <v>29</v>
      </c>
      <c r="B27" s="18">
        <v>48558</v>
      </c>
      <c r="C27" s="19">
        <v>1105750</v>
      </c>
      <c r="D27" s="20">
        <f t="shared" si="0"/>
        <v>22.771736891964249</v>
      </c>
      <c r="E27" s="18">
        <v>48223</v>
      </c>
      <c r="F27" s="19">
        <v>1051926</v>
      </c>
      <c r="G27" s="20">
        <f t="shared" si="5"/>
        <v>21.813781805362588</v>
      </c>
      <c r="H27" s="18">
        <v>47732</v>
      </c>
      <c r="I27" s="19">
        <v>1058559</v>
      </c>
      <c r="J27" s="20">
        <f t="shared" si="6"/>
        <v>22.177134836168609</v>
      </c>
      <c r="K27" s="18">
        <v>47144</v>
      </c>
      <c r="L27" s="19">
        <v>1002267</v>
      </c>
      <c r="M27" s="20">
        <f t="shared" si="7"/>
        <v>21.259693704395044</v>
      </c>
      <c r="N27" s="18">
        <v>47040</v>
      </c>
      <c r="O27" s="19">
        <v>949090</v>
      </c>
      <c r="P27" s="20">
        <f t="shared" si="8"/>
        <v>20.176232993197278</v>
      </c>
      <c r="U27"/>
    </row>
    <row r="28" spans="1:21">
      <c r="A28" s="17" t="s">
        <v>30</v>
      </c>
      <c r="B28" s="18">
        <v>10141</v>
      </c>
      <c r="C28" s="19">
        <v>177386</v>
      </c>
      <c r="D28" s="20">
        <f t="shared" si="0"/>
        <v>17.491963317227096</v>
      </c>
      <c r="E28" s="18">
        <v>10191</v>
      </c>
      <c r="F28" s="19">
        <v>171223</v>
      </c>
      <c r="G28" s="20">
        <f t="shared" si="5"/>
        <v>16.801393386321262</v>
      </c>
      <c r="H28" s="18">
        <v>10145</v>
      </c>
      <c r="I28" s="19">
        <v>175136</v>
      </c>
      <c r="J28" s="20">
        <f t="shared" si="6"/>
        <v>17.263282405125679</v>
      </c>
      <c r="K28" s="18">
        <v>10100</v>
      </c>
      <c r="L28" s="19">
        <v>177648</v>
      </c>
      <c r="M28" s="20">
        <f t="shared" si="7"/>
        <v>17.58891089108911</v>
      </c>
      <c r="N28" s="18">
        <v>10077</v>
      </c>
      <c r="O28" s="19">
        <v>196040</v>
      </c>
      <c r="P28" s="20">
        <f t="shared" si="8"/>
        <v>19.454202639674506</v>
      </c>
      <c r="U28"/>
    </row>
    <row r="29" spans="1:21">
      <c r="A29" s="17" t="s">
        <v>31</v>
      </c>
      <c r="B29" s="18">
        <v>42975</v>
      </c>
      <c r="C29" s="19">
        <v>1096958</v>
      </c>
      <c r="D29" s="20">
        <f t="shared" si="0"/>
        <v>25.525491564863291</v>
      </c>
      <c r="E29" s="18">
        <v>42912</v>
      </c>
      <c r="F29" s="19">
        <v>1230276</v>
      </c>
      <c r="G29" s="20">
        <f t="shared" si="5"/>
        <v>28.669742729306488</v>
      </c>
      <c r="H29" s="18">
        <v>43400</v>
      </c>
      <c r="I29" s="19">
        <v>1163943</v>
      </c>
      <c r="J29" s="20">
        <f t="shared" si="6"/>
        <v>26.818963133640555</v>
      </c>
      <c r="K29" s="18">
        <v>43332</v>
      </c>
      <c r="L29" s="19">
        <v>1164854</v>
      </c>
      <c r="M29" s="20">
        <f t="shared" si="7"/>
        <v>26.882073294562911</v>
      </c>
      <c r="N29" s="18">
        <v>42918</v>
      </c>
      <c r="O29" s="19">
        <v>1145394</v>
      </c>
      <c r="P29" s="20">
        <f t="shared" si="8"/>
        <v>26.687963092408779</v>
      </c>
      <c r="U29"/>
    </row>
    <row r="30" spans="1:21">
      <c r="A30" s="17" t="s">
        <v>32</v>
      </c>
      <c r="B30" s="18">
        <v>46077</v>
      </c>
      <c r="C30" s="19">
        <v>832023</v>
      </c>
      <c r="D30" s="20">
        <f t="shared" si="0"/>
        <v>18.057230288430237</v>
      </c>
      <c r="E30" s="18">
        <v>45701</v>
      </c>
      <c r="F30" s="19">
        <v>829607</v>
      </c>
      <c r="G30" s="20">
        <f t="shared" si="5"/>
        <v>18.152928819938296</v>
      </c>
      <c r="H30" s="18">
        <v>45763</v>
      </c>
      <c r="I30" s="19">
        <v>779723</v>
      </c>
      <c r="J30" s="20">
        <f t="shared" si="6"/>
        <v>17.038284203395758</v>
      </c>
      <c r="K30" s="18">
        <v>45768</v>
      </c>
      <c r="L30" s="19">
        <v>842464</v>
      </c>
      <c r="M30" s="20">
        <f t="shared" si="7"/>
        <v>18.407271456039155</v>
      </c>
      <c r="N30" s="18">
        <v>45405</v>
      </c>
      <c r="O30" s="19">
        <v>795897</v>
      </c>
      <c r="P30" s="20">
        <f t="shared" si="8"/>
        <v>17.52884043607532</v>
      </c>
      <c r="U30"/>
    </row>
    <row r="31" spans="1:21">
      <c r="A31" s="17" t="s">
        <v>33</v>
      </c>
      <c r="B31" s="18">
        <v>11088</v>
      </c>
      <c r="C31" s="19">
        <v>284422</v>
      </c>
      <c r="D31" s="20">
        <f t="shared" si="0"/>
        <v>25.651334776334778</v>
      </c>
      <c r="E31" s="18">
        <v>11077</v>
      </c>
      <c r="F31" s="23">
        <v>293442</v>
      </c>
      <c r="G31" s="20">
        <f t="shared" si="5"/>
        <v>26.491107700640967</v>
      </c>
      <c r="H31" s="18">
        <v>11202</v>
      </c>
      <c r="I31" s="19">
        <v>282401</v>
      </c>
      <c r="J31" s="20">
        <f t="shared" si="6"/>
        <v>25.209873236921979</v>
      </c>
      <c r="K31" s="18">
        <v>11287</v>
      </c>
      <c r="L31" s="19">
        <v>269073</v>
      </c>
      <c r="M31" s="20">
        <f t="shared" si="7"/>
        <v>23.839195534685921</v>
      </c>
      <c r="N31" s="18">
        <v>11179</v>
      </c>
      <c r="O31" s="19">
        <v>270336</v>
      </c>
      <c r="P31" s="20">
        <f t="shared" si="8"/>
        <v>24.182485016548885</v>
      </c>
      <c r="U31"/>
    </row>
    <row r="32" spans="1:21">
      <c r="A32" s="17" t="s">
        <v>34</v>
      </c>
      <c r="B32" s="18">
        <v>1143614</v>
      </c>
      <c r="C32" s="19">
        <v>39026945</v>
      </c>
      <c r="D32" s="20">
        <f t="shared" si="0"/>
        <v>34.125976946767004</v>
      </c>
      <c r="E32" s="18">
        <v>1140835</v>
      </c>
      <c r="F32" s="19">
        <v>40388985</v>
      </c>
      <c r="G32" s="20">
        <f t="shared" si="5"/>
        <v>35.403003063545562</v>
      </c>
      <c r="H32" s="18">
        <v>1135830</v>
      </c>
      <c r="I32" s="19">
        <v>38066493</v>
      </c>
      <c r="J32" s="20">
        <f t="shared" si="6"/>
        <v>33.514252132801566</v>
      </c>
      <c r="K32" s="18">
        <v>1118889</v>
      </c>
      <c r="L32" s="19">
        <v>37460635</v>
      </c>
      <c r="M32" s="20">
        <f t="shared" si="7"/>
        <v>33.480206705044019</v>
      </c>
      <c r="N32" s="18">
        <v>1106999</v>
      </c>
      <c r="O32" s="19">
        <v>37705447</v>
      </c>
      <c r="P32" s="20">
        <f t="shared" si="8"/>
        <v>34.060958501317529</v>
      </c>
      <c r="U32"/>
    </row>
    <row r="33" spans="1:21">
      <c r="A33" s="17" t="s">
        <v>35</v>
      </c>
      <c r="B33" s="18">
        <v>67512</v>
      </c>
      <c r="C33" s="19">
        <v>2404329</v>
      </c>
      <c r="D33" s="20">
        <f t="shared" si="0"/>
        <v>35.613357625311053</v>
      </c>
      <c r="E33" s="18">
        <v>66573</v>
      </c>
      <c r="F33" s="19">
        <v>2351329</v>
      </c>
      <c r="G33" s="20">
        <f t="shared" si="5"/>
        <v>35.319558980367418</v>
      </c>
      <c r="H33" s="18">
        <v>66131</v>
      </c>
      <c r="I33" s="19">
        <v>2354801</v>
      </c>
      <c r="J33" s="20">
        <f t="shared" si="6"/>
        <v>35.608126294778543</v>
      </c>
      <c r="K33" s="18">
        <v>65780</v>
      </c>
      <c r="L33" s="19">
        <v>2219684</v>
      </c>
      <c r="M33" s="20">
        <f t="shared" si="7"/>
        <v>33.744055944055944</v>
      </c>
      <c r="N33" s="18">
        <v>65460</v>
      </c>
      <c r="O33" s="19">
        <v>2154144</v>
      </c>
      <c r="P33" s="20">
        <f t="shared" si="8"/>
        <v>32.907791017415214</v>
      </c>
      <c r="U33"/>
    </row>
    <row r="34" spans="1:21">
      <c r="A34" s="17" t="s">
        <v>36</v>
      </c>
      <c r="B34" s="18">
        <v>25970</v>
      </c>
      <c r="C34" s="19">
        <v>446584</v>
      </c>
      <c r="D34" s="20">
        <f t="shared" si="0"/>
        <v>17.196149403157488</v>
      </c>
      <c r="E34" s="18">
        <v>26019</v>
      </c>
      <c r="F34" s="19">
        <v>406864</v>
      </c>
      <c r="G34" s="20">
        <f t="shared" si="5"/>
        <v>15.637188208616781</v>
      </c>
      <c r="H34" s="18">
        <v>26033</v>
      </c>
      <c r="I34" s="19">
        <v>373127</v>
      </c>
      <c r="J34" s="20">
        <f t="shared" si="6"/>
        <v>14.332846771405524</v>
      </c>
      <c r="K34" s="18">
        <v>25989</v>
      </c>
      <c r="L34" s="19">
        <v>355504</v>
      </c>
      <c r="M34" s="20">
        <f t="shared" si="7"/>
        <v>13.679018046096425</v>
      </c>
      <c r="N34" s="18">
        <v>25844</v>
      </c>
      <c r="O34" s="19">
        <v>321035</v>
      </c>
      <c r="P34" s="20">
        <f t="shared" si="8"/>
        <v>12.422032193158953</v>
      </c>
      <c r="U34"/>
    </row>
    <row r="35" spans="1:21">
      <c r="A35" s="17" t="s">
        <v>37</v>
      </c>
      <c r="B35" s="18">
        <v>56793</v>
      </c>
      <c r="C35" s="19">
        <v>1440374</v>
      </c>
      <c r="D35" s="20">
        <f t="shared" si="0"/>
        <v>25.361822759847165</v>
      </c>
      <c r="E35" s="18">
        <v>56574</v>
      </c>
      <c r="F35" s="19">
        <v>1390741</v>
      </c>
      <c r="G35" s="20">
        <f t="shared" si="5"/>
        <v>24.582688160639162</v>
      </c>
      <c r="H35" s="18">
        <v>56616</v>
      </c>
      <c r="I35" s="19">
        <v>1354905</v>
      </c>
      <c r="J35" s="20">
        <f t="shared" si="6"/>
        <v>23.931485799067403</v>
      </c>
      <c r="K35" s="18">
        <v>56300</v>
      </c>
      <c r="L35" s="19">
        <v>1352667</v>
      </c>
      <c r="M35" s="20">
        <f t="shared" si="7"/>
        <v>24.026056838365896</v>
      </c>
      <c r="N35" s="18">
        <v>56387</v>
      </c>
      <c r="O35" s="19">
        <v>1316898</v>
      </c>
      <c r="P35" s="20">
        <f t="shared" si="8"/>
        <v>23.354638480500824</v>
      </c>
      <c r="U35"/>
    </row>
    <row r="36" spans="1:21">
      <c r="A36" s="17" t="s">
        <v>38</v>
      </c>
      <c r="B36" s="18">
        <v>36823</v>
      </c>
      <c r="C36" s="19">
        <v>714218</v>
      </c>
      <c r="D36" s="20">
        <f t="shared" si="0"/>
        <v>19.39597534149852</v>
      </c>
      <c r="E36" s="18">
        <v>36514</v>
      </c>
      <c r="F36" s="19">
        <v>719267</v>
      </c>
      <c r="G36" s="20">
        <f t="shared" si="5"/>
        <v>19.698389658761023</v>
      </c>
      <c r="H36" s="18">
        <v>37152</v>
      </c>
      <c r="I36" s="19">
        <v>700740</v>
      </c>
      <c r="J36" s="20">
        <f t="shared" si="6"/>
        <v>18.861434108527131</v>
      </c>
      <c r="K36" s="18">
        <v>36873</v>
      </c>
      <c r="L36" s="19">
        <v>680049</v>
      </c>
      <c r="M36" s="20">
        <f t="shared" si="7"/>
        <v>18.443007078350011</v>
      </c>
      <c r="N36" s="18">
        <v>37100</v>
      </c>
      <c r="O36" s="19">
        <v>644126</v>
      </c>
      <c r="P36" s="20">
        <f t="shared" si="8"/>
        <v>17.361886792452829</v>
      </c>
      <c r="U36"/>
    </row>
    <row r="37" spans="1:21">
      <c r="A37" s="17" t="s">
        <v>39</v>
      </c>
      <c r="B37" s="18">
        <v>37225</v>
      </c>
      <c r="C37" s="19">
        <v>1144931</v>
      </c>
      <c r="D37" s="20">
        <f t="shared" si="0"/>
        <v>30.757044996642041</v>
      </c>
      <c r="E37" s="18">
        <v>37232</v>
      </c>
      <c r="F37" s="19">
        <v>1188559</v>
      </c>
      <c r="G37" s="20">
        <f t="shared" si="5"/>
        <v>31.923050064460678</v>
      </c>
      <c r="H37" s="18">
        <v>36796</v>
      </c>
      <c r="I37" s="19">
        <v>1189459</v>
      </c>
      <c r="J37" s="20">
        <f t="shared" si="6"/>
        <v>32.325769105337535</v>
      </c>
      <c r="K37" s="18">
        <v>36987</v>
      </c>
      <c r="L37" s="19">
        <v>1112122</v>
      </c>
      <c r="M37" s="20">
        <f t="shared" si="7"/>
        <v>30.067915754183904</v>
      </c>
      <c r="N37" s="18">
        <v>36902</v>
      </c>
      <c r="O37" s="19">
        <v>1065765</v>
      </c>
      <c r="P37" s="20">
        <f t="shared" si="8"/>
        <v>28.880954961790689</v>
      </c>
      <c r="U37"/>
    </row>
    <row r="38" spans="1:21">
      <c r="A38" s="17" t="s">
        <v>40</v>
      </c>
      <c r="B38" s="18">
        <v>36178</v>
      </c>
      <c r="C38" s="19">
        <v>607257</v>
      </c>
      <c r="D38" s="20">
        <f t="shared" si="0"/>
        <v>16.78525623306982</v>
      </c>
      <c r="E38" s="18">
        <v>36074</v>
      </c>
      <c r="F38" s="19">
        <v>607211</v>
      </c>
      <c r="G38" s="20">
        <f t="shared" si="5"/>
        <v>16.83237234573377</v>
      </c>
      <c r="H38" s="18">
        <v>36242</v>
      </c>
      <c r="I38" s="19">
        <v>596267</v>
      </c>
      <c r="J38" s="20">
        <f t="shared" si="6"/>
        <v>16.452375696705481</v>
      </c>
      <c r="K38" s="18">
        <v>36184</v>
      </c>
      <c r="L38" s="19">
        <v>543065</v>
      </c>
      <c r="M38" s="20">
        <f t="shared" si="7"/>
        <v>15.00842913995136</v>
      </c>
      <c r="N38" s="18">
        <v>36207</v>
      </c>
      <c r="O38" s="19">
        <v>583711</v>
      </c>
      <c r="P38" s="20">
        <f t="shared" si="8"/>
        <v>16.121495843345208</v>
      </c>
      <c r="U38"/>
    </row>
    <row r="39" spans="1:21">
      <c r="A39" s="17" t="s">
        <v>41</v>
      </c>
      <c r="B39" s="18">
        <v>138545</v>
      </c>
      <c r="C39" s="19">
        <v>2686352</v>
      </c>
      <c r="D39" s="20">
        <f t="shared" si="0"/>
        <v>19.389743404669964</v>
      </c>
      <c r="E39" s="18">
        <v>139032</v>
      </c>
      <c r="F39" s="19">
        <v>2649647</v>
      </c>
      <c r="G39" s="20">
        <f t="shared" si="5"/>
        <v>19.057821221013867</v>
      </c>
      <c r="H39" s="18">
        <v>138848</v>
      </c>
      <c r="I39" s="19">
        <v>2759410</v>
      </c>
      <c r="J39" s="20">
        <f t="shared" si="6"/>
        <v>19.873602788660982</v>
      </c>
      <c r="K39" s="18">
        <v>137372</v>
      </c>
      <c r="L39" s="19">
        <v>2714294</v>
      </c>
      <c r="M39" s="20">
        <f t="shared" si="7"/>
        <v>19.758713566083337</v>
      </c>
      <c r="N39" s="18">
        <v>137184</v>
      </c>
      <c r="O39" s="19">
        <v>2683197</v>
      </c>
      <c r="P39" s="20">
        <f t="shared" si="8"/>
        <v>19.559110391882434</v>
      </c>
      <c r="U39"/>
    </row>
    <row r="40" spans="1:21">
      <c r="A40" s="17" t="s">
        <v>42</v>
      </c>
      <c r="B40" s="18">
        <v>123582</v>
      </c>
      <c r="C40" s="19">
        <v>2407411</v>
      </c>
      <c r="D40" s="20">
        <f t="shared" si="0"/>
        <v>19.480272207926721</v>
      </c>
      <c r="E40" s="18">
        <v>122316</v>
      </c>
      <c r="F40" s="19">
        <v>2265817</v>
      </c>
      <c r="G40" s="20">
        <f t="shared" si="5"/>
        <v>18.524289545112659</v>
      </c>
      <c r="H40" s="18">
        <v>121602</v>
      </c>
      <c r="I40" s="19">
        <v>2291149</v>
      </c>
      <c r="J40" s="20">
        <f t="shared" si="6"/>
        <v>18.841375964211114</v>
      </c>
      <c r="K40" s="18">
        <v>119534</v>
      </c>
      <c r="L40" s="19">
        <v>2242772</v>
      </c>
      <c r="M40" s="20">
        <f t="shared" si="7"/>
        <v>18.762628206200745</v>
      </c>
      <c r="N40" s="18">
        <v>121602</v>
      </c>
      <c r="O40" s="19">
        <v>2307099</v>
      </c>
      <c r="P40" s="20">
        <f t="shared" si="8"/>
        <v>18.972541570039965</v>
      </c>
      <c r="U40"/>
    </row>
    <row r="41" spans="1:21">
      <c r="A41" s="17" t="s">
        <v>43</v>
      </c>
      <c r="B41" s="18">
        <v>318019</v>
      </c>
      <c r="C41" s="19">
        <v>17644193</v>
      </c>
      <c r="D41" s="20">
        <f t="shared" si="0"/>
        <v>55.48156871130341</v>
      </c>
      <c r="E41" s="18">
        <v>316973</v>
      </c>
      <c r="F41" s="23">
        <v>15519503</v>
      </c>
      <c r="G41" s="20">
        <f t="shared" si="5"/>
        <v>48.961592943247531</v>
      </c>
      <c r="H41" s="18">
        <v>314881</v>
      </c>
      <c r="I41" s="19">
        <v>14403935</v>
      </c>
      <c r="J41" s="20">
        <f t="shared" si="6"/>
        <v>45.74405886668297</v>
      </c>
      <c r="K41" s="18">
        <v>310742</v>
      </c>
      <c r="L41" s="19">
        <v>14156398</v>
      </c>
      <c r="M41" s="20">
        <f t="shared" si="7"/>
        <v>45.556757696095154</v>
      </c>
      <c r="N41" s="18">
        <v>308066</v>
      </c>
      <c r="O41" s="19">
        <v>14316028</v>
      </c>
      <c r="P41" s="20">
        <f t="shared" si="8"/>
        <v>46.470652392669102</v>
      </c>
      <c r="U41"/>
    </row>
    <row r="42" spans="1:21">
      <c r="A42" s="17" t="s">
        <v>44</v>
      </c>
      <c r="B42" s="18">
        <v>27413</v>
      </c>
      <c r="C42" s="19">
        <v>375911</v>
      </c>
      <c r="D42" s="20">
        <f t="shared" si="0"/>
        <v>13.712873454200562</v>
      </c>
      <c r="E42" s="18">
        <v>27059</v>
      </c>
      <c r="F42" s="19">
        <v>385009</v>
      </c>
      <c r="G42" s="20">
        <f t="shared" si="5"/>
        <v>14.228500683691193</v>
      </c>
      <c r="H42" s="18">
        <v>26437</v>
      </c>
      <c r="I42" s="19">
        <v>380392</v>
      </c>
      <c r="J42" s="20">
        <f t="shared" si="6"/>
        <v>14.388622007035593</v>
      </c>
      <c r="K42" s="18">
        <v>26117</v>
      </c>
      <c r="L42" s="19">
        <v>372476</v>
      </c>
      <c r="M42" s="20">
        <f t="shared" si="7"/>
        <v>14.261821801891488</v>
      </c>
      <c r="N42" s="18">
        <v>25832</v>
      </c>
      <c r="O42" s="19">
        <v>350812</v>
      </c>
      <c r="P42" s="20">
        <f t="shared" si="8"/>
        <v>13.580520284917931</v>
      </c>
      <c r="U42"/>
    </row>
    <row r="43" spans="1:21">
      <c r="A43" s="17" t="s">
        <v>45</v>
      </c>
      <c r="B43" s="18">
        <v>2297</v>
      </c>
      <c r="C43" s="19">
        <v>124708</v>
      </c>
      <c r="D43" s="20">
        <f t="shared" si="0"/>
        <v>54.291684806269046</v>
      </c>
      <c r="E43" s="18">
        <v>2311</v>
      </c>
      <c r="F43" s="19">
        <v>124850</v>
      </c>
      <c r="G43" s="20">
        <f t="shared" si="5"/>
        <v>54.024231934227608</v>
      </c>
      <c r="H43" s="18">
        <v>2288</v>
      </c>
      <c r="I43" s="19">
        <v>134825</v>
      </c>
      <c r="J43" s="20">
        <f t="shared" si="6"/>
        <v>58.927010489510486</v>
      </c>
      <c r="K43" s="18">
        <v>2315</v>
      </c>
      <c r="L43" s="19">
        <v>124730</v>
      </c>
      <c r="M43" s="20">
        <f t="shared" si="7"/>
        <v>53.879049676025915</v>
      </c>
      <c r="N43" s="18">
        <v>2315</v>
      </c>
      <c r="O43" s="19">
        <v>117417</v>
      </c>
      <c r="P43" s="20">
        <f t="shared" si="8"/>
        <v>50.72008639308855</v>
      </c>
      <c r="U43"/>
    </row>
    <row r="44" spans="1:21">
      <c r="A44" s="17" t="s">
        <v>46</v>
      </c>
      <c r="B44" s="18">
        <v>1964</v>
      </c>
      <c r="C44" s="19">
        <v>64171</v>
      </c>
      <c r="D44" s="20">
        <f t="shared" si="0"/>
        <v>32.673625254582483</v>
      </c>
      <c r="E44" s="18">
        <v>1992</v>
      </c>
      <c r="F44" s="19">
        <v>57755</v>
      </c>
      <c r="G44" s="20">
        <f t="shared" si="5"/>
        <v>28.99347389558233</v>
      </c>
      <c r="H44" s="18">
        <v>1989</v>
      </c>
      <c r="I44" s="19">
        <v>56263</v>
      </c>
      <c r="J44" s="20">
        <f t="shared" si="6"/>
        <v>28.287078934137757</v>
      </c>
      <c r="K44" s="18">
        <v>2029</v>
      </c>
      <c r="L44" s="19">
        <v>52951</v>
      </c>
      <c r="M44" s="20">
        <f t="shared" si="7"/>
        <v>26.097092163627401</v>
      </c>
      <c r="N44" s="18">
        <v>2029</v>
      </c>
      <c r="O44" s="19">
        <v>51703</v>
      </c>
      <c r="P44" s="20">
        <f t="shared" si="8"/>
        <v>25.482010842779694</v>
      </c>
      <c r="U44"/>
    </row>
    <row r="45" spans="1:21">
      <c r="A45" s="17" t="s">
        <v>47</v>
      </c>
      <c r="B45" s="18">
        <v>15573</v>
      </c>
      <c r="C45" s="19">
        <v>205430</v>
      </c>
      <c r="D45" s="20">
        <f t="shared" si="0"/>
        <v>13.191421049251911</v>
      </c>
      <c r="E45" s="18">
        <v>15270</v>
      </c>
      <c r="F45" s="23">
        <v>208534</v>
      </c>
      <c r="G45" s="20">
        <f t="shared" si="5"/>
        <v>13.65645055664702</v>
      </c>
      <c r="H45" s="18">
        <v>15185</v>
      </c>
      <c r="I45" s="19">
        <v>195961</v>
      </c>
      <c r="J45" s="20">
        <f t="shared" si="6"/>
        <v>12.904906157392164</v>
      </c>
      <c r="K45" s="18">
        <v>15002</v>
      </c>
      <c r="L45" s="19">
        <v>229411</v>
      </c>
      <c r="M45" s="20">
        <f t="shared" si="7"/>
        <v>15.292027729636049</v>
      </c>
      <c r="N45" s="18">
        <v>15002</v>
      </c>
      <c r="O45" s="19">
        <v>210737</v>
      </c>
      <c r="P45" s="20">
        <f t="shared" si="8"/>
        <v>14.047260365284629</v>
      </c>
      <c r="U45"/>
    </row>
    <row r="46" spans="1:21">
      <c r="A46" s="17" t="s">
        <v>48</v>
      </c>
      <c r="B46" s="18">
        <v>12824</v>
      </c>
      <c r="C46" s="19">
        <v>321350</v>
      </c>
      <c r="D46" s="20">
        <f t="shared" si="0"/>
        <v>25.058484092326886</v>
      </c>
      <c r="E46" s="18">
        <v>12759</v>
      </c>
      <c r="F46" s="19">
        <v>317537</v>
      </c>
      <c r="G46" s="20">
        <f t="shared" si="5"/>
        <v>24.88729524257387</v>
      </c>
      <c r="H46" s="18">
        <v>12720</v>
      </c>
      <c r="I46" s="19">
        <v>311355</v>
      </c>
      <c r="J46" s="20">
        <f t="shared" si="6"/>
        <v>24.477594339622641</v>
      </c>
      <c r="K46" s="18">
        <v>12841</v>
      </c>
      <c r="L46" s="19">
        <v>288003</v>
      </c>
      <c r="M46" s="20">
        <f t="shared" si="7"/>
        <v>22.42839342730317</v>
      </c>
      <c r="N46" s="18">
        <v>12721</v>
      </c>
      <c r="O46" s="19">
        <v>275005</v>
      </c>
      <c r="P46" s="20">
        <f t="shared" si="8"/>
        <v>21.618190393836962</v>
      </c>
      <c r="U46"/>
    </row>
    <row r="47" spans="1:21">
      <c r="A47" s="17" t="s">
        <v>49</v>
      </c>
      <c r="B47" s="18">
        <v>220499</v>
      </c>
      <c r="C47" s="19">
        <v>7978215</v>
      </c>
      <c r="D47" s="20">
        <f t="shared" si="0"/>
        <v>36.182545045555763</v>
      </c>
      <c r="E47" s="18">
        <v>217916</v>
      </c>
      <c r="F47" s="19">
        <v>7421906</v>
      </c>
      <c r="G47" s="20">
        <f t="shared" si="5"/>
        <v>34.058563850290938</v>
      </c>
      <c r="H47" s="18">
        <v>211684</v>
      </c>
      <c r="I47" s="19">
        <v>7116087</v>
      </c>
      <c r="J47" s="20">
        <f t="shared" si="6"/>
        <v>33.616555809602993</v>
      </c>
      <c r="K47" s="18">
        <v>212841</v>
      </c>
      <c r="L47" s="19">
        <v>6709073</v>
      </c>
      <c r="M47" s="20">
        <f t="shared" si="7"/>
        <v>31.521525457970974</v>
      </c>
      <c r="N47" s="18">
        <v>209773</v>
      </c>
      <c r="O47" s="19">
        <v>6425752</v>
      </c>
      <c r="P47" s="20">
        <f t="shared" si="8"/>
        <v>30.631930706048919</v>
      </c>
      <c r="U47"/>
    </row>
    <row r="48" spans="1:21">
      <c r="A48" s="17" t="s">
        <v>50</v>
      </c>
      <c r="B48" s="18">
        <v>11322</v>
      </c>
      <c r="C48" s="19">
        <v>600381</v>
      </c>
      <c r="D48" s="20">
        <f t="shared" si="0"/>
        <v>53.027821939586644</v>
      </c>
      <c r="E48" s="18">
        <v>11370</v>
      </c>
      <c r="F48" s="19">
        <v>614401</v>
      </c>
      <c r="G48" s="20">
        <f t="shared" si="5"/>
        <v>54.037027264731748</v>
      </c>
      <c r="H48" s="18">
        <v>11359</v>
      </c>
      <c r="I48" s="19">
        <v>663243</v>
      </c>
      <c r="J48" s="20">
        <f t="shared" si="6"/>
        <v>58.389206796372918</v>
      </c>
      <c r="K48" s="18">
        <v>11463</v>
      </c>
      <c r="L48" s="19">
        <v>566582</v>
      </c>
      <c r="M48" s="20">
        <f t="shared" si="7"/>
        <v>49.427026083922186</v>
      </c>
      <c r="N48" s="18">
        <v>11384</v>
      </c>
      <c r="O48" s="19">
        <v>724527</v>
      </c>
      <c r="P48" s="20">
        <f t="shared" si="8"/>
        <v>63.644325368938858</v>
      </c>
      <c r="U48"/>
    </row>
    <row r="49" spans="1:21">
      <c r="A49" s="17" t="s">
        <v>51</v>
      </c>
      <c r="B49" s="18">
        <v>24739</v>
      </c>
      <c r="C49" s="19">
        <v>593056</v>
      </c>
      <c r="D49" s="20">
        <f t="shared" si="0"/>
        <v>23.972513036096853</v>
      </c>
      <c r="E49" s="18">
        <v>24460</v>
      </c>
      <c r="F49" s="19">
        <v>522556</v>
      </c>
      <c r="G49" s="20">
        <f t="shared" si="5"/>
        <v>21.36369582992641</v>
      </c>
      <c r="H49" s="18">
        <v>23945</v>
      </c>
      <c r="I49" s="19">
        <v>506987</v>
      </c>
      <c r="J49" s="20">
        <f t="shared" si="6"/>
        <v>21.172979745249531</v>
      </c>
      <c r="K49" s="18">
        <v>23333</v>
      </c>
      <c r="L49" s="19">
        <v>497429</v>
      </c>
      <c r="M49" s="20">
        <f t="shared" si="7"/>
        <v>21.318690267003813</v>
      </c>
      <c r="N49" s="18">
        <v>23779</v>
      </c>
      <c r="O49" s="19">
        <v>487644</v>
      </c>
      <c r="P49" s="20">
        <f t="shared" si="8"/>
        <v>20.507338407838848</v>
      </c>
      <c r="U49"/>
    </row>
    <row r="50" spans="1:21">
      <c r="A50" s="17" t="s">
        <v>52</v>
      </c>
      <c r="B50" s="18">
        <v>108936</v>
      </c>
      <c r="C50" s="19">
        <v>2329694</v>
      </c>
      <c r="D50" s="20">
        <f t="shared" si="0"/>
        <v>21.385896306087979</v>
      </c>
      <c r="E50" s="18">
        <v>108861</v>
      </c>
      <c r="F50" s="19">
        <v>2325492</v>
      </c>
      <c r="G50" s="20">
        <f t="shared" si="5"/>
        <v>21.362030479234988</v>
      </c>
      <c r="H50" s="18">
        <v>109886</v>
      </c>
      <c r="I50" s="19">
        <v>2305428</v>
      </c>
      <c r="J50" s="20">
        <f t="shared" si="6"/>
        <v>20.980179458711756</v>
      </c>
      <c r="K50" s="18">
        <v>109835</v>
      </c>
      <c r="L50" s="19">
        <v>2535140</v>
      </c>
      <c r="M50" s="20">
        <f t="shared" si="7"/>
        <v>23.081349296672283</v>
      </c>
      <c r="N50" s="18">
        <v>110066</v>
      </c>
      <c r="O50" s="19">
        <v>2516270</v>
      </c>
      <c r="P50" s="20">
        <f t="shared" si="8"/>
        <v>22.861464939218287</v>
      </c>
      <c r="U50"/>
    </row>
    <row r="51" spans="1:21">
      <c r="A51" s="17" t="s">
        <v>53</v>
      </c>
      <c r="B51" s="18">
        <v>361708</v>
      </c>
      <c r="C51" s="19">
        <v>15050740</v>
      </c>
      <c r="D51" s="20">
        <f t="shared" si="0"/>
        <v>41.610193858029128</v>
      </c>
      <c r="E51" s="18">
        <v>347969</v>
      </c>
      <c r="F51" s="19">
        <v>14788063</v>
      </c>
      <c r="G51" s="20">
        <f t="shared" si="5"/>
        <v>42.498219668993499</v>
      </c>
      <c r="H51" s="18">
        <v>333253</v>
      </c>
      <c r="I51" s="19">
        <v>13769590</v>
      </c>
      <c r="J51" s="20">
        <f t="shared" si="6"/>
        <v>41.318727813403029</v>
      </c>
      <c r="K51" s="18">
        <v>324337</v>
      </c>
      <c r="L51" s="19">
        <v>13816770</v>
      </c>
      <c r="M51" s="20">
        <f t="shared" si="7"/>
        <v>42.600042548337072</v>
      </c>
      <c r="N51" s="18">
        <v>317035</v>
      </c>
      <c r="O51" s="19">
        <v>12960964</v>
      </c>
      <c r="P51" s="20">
        <f t="shared" si="8"/>
        <v>40.881808002271043</v>
      </c>
      <c r="U51"/>
    </row>
    <row r="52" spans="1:21">
      <c r="A52" s="17" t="s">
        <v>100</v>
      </c>
      <c r="B52" s="18">
        <v>12661</v>
      </c>
      <c r="C52" s="19">
        <v>225733</v>
      </c>
      <c r="D52" s="20">
        <f t="shared" si="0"/>
        <v>17.829002448463786</v>
      </c>
      <c r="E52" s="18">
        <v>12765</v>
      </c>
      <c r="F52" s="19">
        <v>214500</v>
      </c>
      <c r="G52" s="20">
        <f t="shared" si="5"/>
        <v>16.803760282021152</v>
      </c>
      <c r="H52" s="21"/>
      <c r="I52" s="33"/>
      <c r="J52" s="22"/>
      <c r="K52" s="21"/>
      <c r="L52" s="33"/>
      <c r="M52" s="22"/>
      <c r="N52" s="21"/>
      <c r="O52" s="33"/>
      <c r="P52" s="22"/>
      <c r="U52"/>
    </row>
    <row r="53" spans="1:21">
      <c r="A53" s="17" t="s">
        <v>54</v>
      </c>
      <c r="B53" s="18">
        <v>77874</v>
      </c>
      <c r="C53" s="19">
        <v>1722854</v>
      </c>
      <c r="D53" s="20">
        <f t="shared" si="0"/>
        <v>22.123609933995944</v>
      </c>
      <c r="E53" s="18">
        <v>77376</v>
      </c>
      <c r="F53" s="19">
        <v>1693728</v>
      </c>
      <c r="G53" s="20">
        <f t="shared" si="5"/>
        <v>21.889578163771713</v>
      </c>
      <c r="H53" s="18">
        <v>77203</v>
      </c>
      <c r="I53" s="19">
        <v>2055296</v>
      </c>
      <c r="J53" s="20">
        <f t="shared" si="6"/>
        <v>26.621970648808983</v>
      </c>
      <c r="K53" s="18">
        <v>76448</v>
      </c>
      <c r="L53" s="19">
        <v>1975322</v>
      </c>
      <c r="M53" s="20">
        <f t="shared" si="7"/>
        <v>25.838766220175806</v>
      </c>
      <c r="N53" s="18">
        <v>75826</v>
      </c>
      <c r="O53" s="19">
        <v>2009742</v>
      </c>
      <c r="P53" s="20">
        <f t="shared" si="8"/>
        <v>26.504655395247013</v>
      </c>
      <c r="U53"/>
    </row>
    <row r="54" spans="1:21">
      <c r="A54" s="17" t="s">
        <v>55</v>
      </c>
      <c r="B54" s="18">
        <v>13353</v>
      </c>
      <c r="C54" s="19">
        <v>207306</v>
      </c>
      <c r="D54" s="20">
        <f t="shared" si="0"/>
        <v>15.525050550438104</v>
      </c>
      <c r="E54" s="18">
        <v>13333</v>
      </c>
      <c r="F54" s="19">
        <v>202779</v>
      </c>
      <c r="G54" s="20">
        <f t="shared" si="5"/>
        <v>15.208805220130504</v>
      </c>
      <c r="H54" s="18">
        <v>13472</v>
      </c>
      <c r="I54" s="19">
        <v>189849</v>
      </c>
      <c r="J54" s="20">
        <f t="shared" si="6"/>
        <v>14.092116983372922</v>
      </c>
      <c r="K54" s="18">
        <v>13424</v>
      </c>
      <c r="L54" s="19">
        <v>181204</v>
      </c>
      <c r="M54" s="20">
        <f t="shared" si="7"/>
        <v>13.498510131108462</v>
      </c>
      <c r="N54" s="18">
        <v>13325</v>
      </c>
      <c r="O54" s="19">
        <v>192924</v>
      </c>
      <c r="P54" s="20">
        <f t="shared" si="8"/>
        <v>14.478348968105065</v>
      </c>
      <c r="U54"/>
    </row>
    <row r="55" spans="1:21">
      <c r="A55" s="17" t="s">
        <v>56</v>
      </c>
      <c r="B55" s="18">
        <v>13522</v>
      </c>
      <c r="C55" s="19">
        <v>2046130</v>
      </c>
      <c r="D55" s="20">
        <f t="shared" si="0"/>
        <v>151.31859192427154</v>
      </c>
      <c r="E55" s="18">
        <v>13315</v>
      </c>
      <c r="F55" s="19">
        <v>2038719</v>
      </c>
      <c r="G55" s="20">
        <f t="shared" si="5"/>
        <v>153.11445737889599</v>
      </c>
      <c r="H55" s="18">
        <v>12960</v>
      </c>
      <c r="I55" s="19">
        <v>2080350</v>
      </c>
      <c r="J55" s="20">
        <f t="shared" si="6"/>
        <v>160.52083333333334</v>
      </c>
      <c r="K55" s="18">
        <v>12567</v>
      </c>
      <c r="L55" s="19">
        <v>2003996</v>
      </c>
      <c r="M55" s="20">
        <f t="shared" si="7"/>
        <v>159.4649478793666</v>
      </c>
      <c r="N55" s="18">
        <v>12382</v>
      </c>
      <c r="O55" s="19">
        <v>1916333</v>
      </c>
      <c r="P55" s="20">
        <f t="shared" si="8"/>
        <v>154.7676465837506</v>
      </c>
      <c r="U55"/>
    </row>
    <row r="56" spans="1:21">
      <c r="A56" s="17" t="s">
        <v>57</v>
      </c>
      <c r="B56" s="18">
        <v>155648</v>
      </c>
      <c r="C56" s="19">
        <v>2115227</v>
      </c>
      <c r="D56" s="20">
        <f t="shared" si="0"/>
        <v>13.589811626233553</v>
      </c>
      <c r="E56" s="18">
        <v>154308</v>
      </c>
      <c r="F56" s="19">
        <v>2056858</v>
      </c>
      <c r="G56" s="20">
        <f t="shared" si="5"/>
        <v>13.329561655908961</v>
      </c>
      <c r="H56" s="18">
        <v>152628</v>
      </c>
      <c r="I56" s="19">
        <v>2101991</v>
      </c>
      <c r="J56" s="20">
        <f t="shared" si="6"/>
        <v>13.771988101789972</v>
      </c>
      <c r="K56" s="18">
        <v>151508</v>
      </c>
      <c r="L56" s="19">
        <v>2082498</v>
      </c>
      <c r="M56" s="20">
        <f t="shared" si="7"/>
        <v>13.745135570398922</v>
      </c>
      <c r="N56" s="18">
        <v>149716</v>
      </c>
      <c r="O56" s="19">
        <v>1970092</v>
      </c>
      <c r="P56" s="20">
        <f t="shared" si="8"/>
        <v>13.158860776403323</v>
      </c>
      <c r="U56"/>
    </row>
    <row r="57" spans="1:21">
      <c r="A57" s="17" t="s">
        <v>58</v>
      </c>
      <c r="B57" s="18">
        <v>8882</v>
      </c>
      <c r="C57" s="19">
        <v>402724</v>
      </c>
      <c r="D57" s="20">
        <f t="shared" si="0"/>
        <v>45.34158973204233</v>
      </c>
      <c r="E57" s="18">
        <v>8850</v>
      </c>
      <c r="F57" s="23">
        <v>403054</v>
      </c>
      <c r="G57" s="20">
        <f t="shared" si="5"/>
        <v>45.542824858757065</v>
      </c>
      <c r="H57" s="18">
        <v>8883</v>
      </c>
      <c r="I57" s="19">
        <v>404668</v>
      </c>
      <c r="J57" s="20">
        <f t="shared" si="6"/>
        <v>45.555330406394233</v>
      </c>
      <c r="K57" s="18">
        <v>8937</v>
      </c>
      <c r="L57" s="19">
        <v>417963</v>
      </c>
      <c r="M57" s="20">
        <f t="shared" si="7"/>
        <v>46.767707284323599</v>
      </c>
      <c r="N57" s="18">
        <v>8970</v>
      </c>
      <c r="O57" s="19">
        <v>370604</v>
      </c>
      <c r="P57" s="20">
        <f t="shared" si="8"/>
        <v>41.315942028985511</v>
      </c>
      <c r="U57"/>
    </row>
    <row r="58" spans="1:21">
      <c r="A58" s="17" t="s">
        <v>101</v>
      </c>
      <c r="B58" s="18">
        <v>32052</v>
      </c>
      <c r="C58" s="19">
        <v>677690</v>
      </c>
      <c r="D58" s="20">
        <f t="shared" si="0"/>
        <v>21.143454386621741</v>
      </c>
      <c r="E58" s="18">
        <v>31980</v>
      </c>
      <c r="F58" s="19">
        <v>685190</v>
      </c>
      <c r="G58" s="20">
        <f t="shared" si="5"/>
        <v>21.425578486554095</v>
      </c>
      <c r="H58" s="21"/>
      <c r="I58" s="33"/>
      <c r="J58" s="22"/>
      <c r="K58" s="21"/>
      <c r="L58" s="33"/>
      <c r="M58" s="22"/>
      <c r="N58" s="21"/>
      <c r="O58" s="33"/>
      <c r="P58" s="22"/>
      <c r="U58"/>
    </row>
    <row r="59" spans="1:21">
      <c r="A59" s="17" t="s">
        <v>59</v>
      </c>
      <c r="B59" s="18">
        <v>34993</v>
      </c>
      <c r="C59" s="19">
        <v>650101</v>
      </c>
      <c r="D59" s="20">
        <f t="shared" si="0"/>
        <v>18.578029891692623</v>
      </c>
      <c r="E59" s="18">
        <v>35026</v>
      </c>
      <c r="F59" s="19">
        <v>652702</v>
      </c>
      <c r="G59" s="20">
        <f t="shared" si="5"/>
        <v>18.634785587849027</v>
      </c>
      <c r="H59" s="18">
        <v>35463</v>
      </c>
      <c r="I59" s="19">
        <v>633330</v>
      </c>
      <c r="J59" s="20">
        <f t="shared" si="6"/>
        <v>17.858895186532443</v>
      </c>
      <c r="K59" s="18">
        <v>35478</v>
      </c>
      <c r="L59" s="19">
        <v>620405</v>
      </c>
      <c r="M59" s="20">
        <f t="shared" si="7"/>
        <v>17.48703421838886</v>
      </c>
      <c r="N59" s="18">
        <v>35595</v>
      </c>
      <c r="O59" s="19">
        <v>636689</v>
      </c>
      <c r="P59" s="20">
        <f t="shared" si="8"/>
        <v>17.887034695884253</v>
      </c>
      <c r="U59"/>
    </row>
    <row r="60" spans="1:21">
      <c r="A60" s="17" t="s">
        <v>60</v>
      </c>
      <c r="B60" s="18">
        <v>11061</v>
      </c>
      <c r="C60" s="19">
        <v>266927</v>
      </c>
      <c r="D60" s="20">
        <f t="shared" si="0"/>
        <v>24.132266522014284</v>
      </c>
      <c r="E60" s="18">
        <v>11089</v>
      </c>
      <c r="F60" s="19">
        <v>323154</v>
      </c>
      <c r="G60" s="20">
        <f t="shared" si="5"/>
        <v>29.141852286049239</v>
      </c>
      <c r="H60" s="18">
        <v>11009</v>
      </c>
      <c r="I60" s="19">
        <v>348375</v>
      </c>
      <c r="J60" s="20">
        <f t="shared" si="6"/>
        <v>31.6445635389227</v>
      </c>
      <c r="K60" s="18">
        <v>11065</v>
      </c>
      <c r="L60" s="19">
        <v>329572</v>
      </c>
      <c r="M60" s="20">
        <f t="shared" si="7"/>
        <v>29.785088115680072</v>
      </c>
      <c r="N60" s="18">
        <v>10983</v>
      </c>
      <c r="O60" s="19">
        <v>345892</v>
      </c>
      <c r="P60" s="20">
        <f t="shared" si="8"/>
        <v>31.493398889192388</v>
      </c>
      <c r="U60"/>
    </row>
    <row r="61" spans="1:21">
      <c r="A61" s="17" t="s">
        <v>61</v>
      </c>
      <c r="B61" s="18">
        <v>113046</v>
      </c>
      <c r="C61" s="19">
        <v>2591136</v>
      </c>
      <c r="D61" s="20">
        <f t="shared" si="0"/>
        <v>22.921076375988534</v>
      </c>
      <c r="E61" s="18">
        <v>112593</v>
      </c>
      <c r="F61" s="19">
        <v>2386095</v>
      </c>
      <c r="G61" s="20">
        <f t="shared" si="5"/>
        <v>21.192214436066184</v>
      </c>
      <c r="H61" s="18">
        <v>111168</v>
      </c>
      <c r="I61" s="19">
        <v>2756518</v>
      </c>
      <c r="J61" s="20">
        <f t="shared" si="6"/>
        <v>24.795966465169833</v>
      </c>
      <c r="K61" s="18">
        <v>110480</v>
      </c>
      <c r="L61" s="19">
        <v>2875403</v>
      </c>
      <c r="M61" s="20">
        <f t="shared" si="7"/>
        <v>26.026457277335265</v>
      </c>
      <c r="N61" s="18">
        <v>109966</v>
      </c>
      <c r="O61" s="19">
        <v>2636856</v>
      </c>
      <c r="P61" s="20">
        <f t="shared" si="8"/>
        <v>23.978829820126222</v>
      </c>
      <c r="U61"/>
    </row>
    <row r="62" spans="1:21">
      <c r="A62" s="17" t="s">
        <v>62</v>
      </c>
      <c r="B62" s="18">
        <v>183362</v>
      </c>
      <c r="C62" s="19">
        <v>6208707</v>
      </c>
      <c r="D62" s="20">
        <f t="shared" si="0"/>
        <v>33.860380013307008</v>
      </c>
      <c r="E62" s="18">
        <v>183412</v>
      </c>
      <c r="F62" s="19">
        <v>5994952</v>
      </c>
      <c r="G62" s="20">
        <f t="shared" si="5"/>
        <v>32.685713039495781</v>
      </c>
      <c r="H62" s="18">
        <v>183331</v>
      </c>
      <c r="I62" s="19">
        <v>6004331</v>
      </c>
      <c r="J62" s="20">
        <f t="shared" si="6"/>
        <v>32.751313198531619</v>
      </c>
      <c r="K62" s="18">
        <v>181027</v>
      </c>
      <c r="L62" s="19">
        <v>5689152</v>
      </c>
      <c r="M62" s="20">
        <f t="shared" si="7"/>
        <v>31.427090986427437</v>
      </c>
      <c r="N62" s="18">
        <v>180674</v>
      </c>
      <c r="O62" s="19">
        <v>5814831</v>
      </c>
      <c r="P62" s="20">
        <f t="shared" si="8"/>
        <v>32.184105073225808</v>
      </c>
      <c r="U62"/>
    </row>
    <row r="63" spans="1:21">
      <c r="A63" s="17" t="s">
        <v>63</v>
      </c>
      <c r="B63" s="18">
        <v>246394</v>
      </c>
      <c r="C63" s="19">
        <v>11485840</v>
      </c>
      <c r="D63" s="20">
        <f t="shared" si="0"/>
        <v>46.615745513283599</v>
      </c>
      <c r="E63" s="18">
        <v>246392</v>
      </c>
      <c r="F63" s="19">
        <v>10900843</v>
      </c>
      <c r="G63" s="20">
        <f t="shared" si="5"/>
        <v>44.241870677619403</v>
      </c>
      <c r="H63" s="18">
        <v>245803</v>
      </c>
      <c r="I63" s="19">
        <v>9649421</v>
      </c>
      <c r="J63" s="20">
        <f t="shared" si="6"/>
        <v>39.256725914655235</v>
      </c>
      <c r="K63" s="18">
        <v>243985</v>
      </c>
      <c r="L63" s="23">
        <v>7657237</v>
      </c>
      <c r="M63" s="20">
        <f t="shared" si="7"/>
        <v>31.384048199684408</v>
      </c>
      <c r="N63" s="18">
        <v>242956</v>
      </c>
      <c r="O63" s="19">
        <v>7388481</v>
      </c>
      <c r="P63" s="20">
        <f t="shared" si="8"/>
        <v>30.410778083274337</v>
      </c>
      <c r="U63"/>
    </row>
    <row r="64" spans="1:21">
      <c r="A64" s="17" t="s">
        <v>64</v>
      </c>
      <c r="B64" s="18">
        <v>12385</v>
      </c>
      <c r="C64" s="19">
        <v>351813</v>
      </c>
      <c r="D64" s="20">
        <f t="shared" si="0"/>
        <v>28.406378683891806</v>
      </c>
      <c r="E64" s="18">
        <v>12387</v>
      </c>
      <c r="F64" s="19">
        <v>275413</v>
      </c>
      <c r="G64" s="20">
        <f t="shared" si="5"/>
        <v>22.234035682570436</v>
      </c>
      <c r="H64" s="18">
        <v>12466</v>
      </c>
      <c r="I64" s="19">
        <v>270431</v>
      </c>
      <c r="J64" s="20">
        <f t="shared" si="6"/>
        <v>21.693486282688912</v>
      </c>
      <c r="K64" s="18">
        <v>12449</v>
      </c>
      <c r="L64" s="19">
        <v>249701</v>
      </c>
      <c r="M64" s="20">
        <f t="shared" si="7"/>
        <v>20.057916298497872</v>
      </c>
      <c r="N64" s="18">
        <v>12329</v>
      </c>
      <c r="O64" s="19">
        <v>213241</v>
      </c>
      <c r="P64" s="20">
        <f t="shared" si="8"/>
        <v>17.295887744342608</v>
      </c>
      <c r="U64"/>
    </row>
    <row r="65" spans="1:21">
      <c r="A65" s="17" t="s">
        <v>65</v>
      </c>
      <c r="B65" s="18">
        <v>16104</v>
      </c>
      <c r="C65" s="19">
        <v>277362</v>
      </c>
      <c r="D65" s="20">
        <f t="shared" si="0"/>
        <v>17.223174366616991</v>
      </c>
      <c r="E65" s="18">
        <v>15975</v>
      </c>
      <c r="F65" s="19">
        <v>295947</v>
      </c>
      <c r="G65" s="20">
        <f t="shared" si="5"/>
        <v>18.525633802816902</v>
      </c>
      <c r="H65" s="18">
        <v>15855</v>
      </c>
      <c r="I65" s="19">
        <v>291590</v>
      </c>
      <c r="J65" s="20">
        <f t="shared" si="6"/>
        <v>18.391043834752445</v>
      </c>
      <c r="K65" s="18">
        <v>15907</v>
      </c>
      <c r="L65" s="19">
        <v>280489</v>
      </c>
      <c r="M65" s="20">
        <f t="shared" si="7"/>
        <v>17.633054630037091</v>
      </c>
      <c r="N65" s="18">
        <v>15852</v>
      </c>
      <c r="O65" s="19">
        <v>269949</v>
      </c>
      <c r="P65" s="20">
        <f t="shared" si="8"/>
        <v>17.029333838001513</v>
      </c>
      <c r="U65"/>
    </row>
    <row r="66" spans="1:21">
      <c r="A66" s="17" t="s">
        <v>66</v>
      </c>
      <c r="B66" s="18">
        <v>34487</v>
      </c>
      <c r="C66" s="19">
        <v>1015912</v>
      </c>
      <c r="D66" s="20">
        <f t="shared" si="0"/>
        <v>29.457824687563431</v>
      </c>
      <c r="E66" s="18">
        <v>34143</v>
      </c>
      <c r="F66" s="19">
        <v>1051556</v>
      </c>
      <c r="G66" s="20">
        <f t="shared" si="5"/>
        <v>30.798582432709487</v>
      </c>
      <c r="H66" s="18">
        <v>33999</v>
      </c>
      <c r="I66" s="19">
        <v>1397771</v>
      </c>
      <c r="J66" s="20">
        <f t="shared" si="6"/>
        <v>41.112120944733668</v>
      </c>
      <c r="K66" s="18">
        <v>33715</v>
      </c>
      <c r="L66" s="19">
        <v>1426641</v>
      </c>
      <c r="M66" s="20">
        <f t="shared" si="7"/>
        <v>42.314726382915616</v>
      </c>
      <c r="N66" s="18">
        <v>33689</v>
      </c>
      <c r="O66" s="19">
        <v>1245756</v>
      </c>
      <c r="P66" s="20">
        <f t="shared" si="8"/>
        <v>36.978123423075779</v>
      </c>
      <c r="U66"/>
    </row>
    <row r="67" spans="1:21">
      <c r="A67" s="17" t="s">
        <v>67</v>
      </c>
      <c r="B67" s="18">
        <v>147843</v>
      </c>
      <c r="C67" s="19">
        <v>4238760</v>
      </c>
      <c r="D67" s="20">
        <f t="shared" si="0"/>
        <v>28.670684442279985</v>
      </c>
      <c r="E67" s="18">
        <v>146660</v>
      </c>
      <c r="F67" s="19">
        <v>3760806</v>
      </c>
      <c r="G67" s="20">
        <f t="shared" si="5"/>
        <v>25.643024682940133</v>
      </c>
      <c r="H67" s="18">
        <v>144473</v>
      </c>
      <c r="I67" s="19">
        <v>4068496</v>
      </c>
      <c r="J67" s="20">
        <f t="shared" si="6"/>
        <v>28.160943567310156</v>
      </c>
      <c r="K67" s="18">
        <v>145664</v>
      </c>
      <c r="L67" s="19">
        <v>4275204</v>
      </c>
      <c r="M67" s="20">
        <f t="shared" si="7"/>
        <v>29.349763840070299</v>
      </c>
      <c r="N67" s="18">
        <v>145011</v>
      </c>
      <c r="O67" s="19">
        <v>4297662</v>
      </c>
      <c r="P67" s="20">
        <f t="shared" si="8"/>
        <v>29.636799966899062</v>
      </c>
      <c r="U67"/>
    </row>
    <row r="68" spans="1:21">
      <c r="A68" s="17" t="s">
        <v>68</v>
      </c>
      <c r="B68" s="18">
        <v>2699</v>
      </c>
      <c r="C68" s="19">
        <v>259062</v>
      </c>
      <c r="D68" s="20">
        <f t="shared" si="0"/>
        <v>95.984438680992966</v>
      </c>
      <c r="E68" s="18">
        <v>2727</v>
      </c>
      <c r="F68" s="19">
        <v>242905</v>
      </c>
      <c r="G68" s="20">
        <f t="shared" si="5"/>
        <v>89.074074074074076</v>
      </c>
      <c r="H68" s="18">
        <v>2721</v>
      </c>
      <c r="I68" s="19">
        <v>263748</v>
      </c>
      <c r="J68" s="20">
        <f t="shared" si="6"/>
        <v>96.930540242557882</v>
      </c>
      <c r="K68" s="18">
        <v>2786</v>
      </c>
      <c r="L68" s="19">
        <v>263366</v>
      </c>
      <c r="M68" s="20">
        <f t="shared" si="7"/>
        <v>94.531945441493178</v>
      </c>
      <c r="N68" s="18">
        <v>2786</v>
      </c>
      <c r="O68" s="19">
        <v>253864</v>
      </c>
      <c r="P68" s="20">
        <f t="shared" si="8"/>
        <v>91.121320890165109</v>
      </c>
      <c r="U68"/>
    </row>
    <row r="69" spans="1:21">
      <c r="A69" s="17" t="s">
        <v>69</v>
      </c>
      <c r="B69" s="18">
        <v>32421</v>
      </c>
      <c r="C69" s="19">
        <v>913021</v>
      </c>
      <c r="D69" s="20">
        <f t="shared" si="0"/>
        <v>28.161407729558004</v>
      </c>
      <c r="E69" s="18">
        <v>32781</v>
      </c>
      <c r="F69" s="19">
        <v>1170546</v>
      </c>
      <c r="G69" s="20">
        <f t="shared" si="5"/>
        <v>35.708062597236207</v>
      </c>
      <c r="H69" s="18">
        <v>33112</v>
      </c>
      <c r="I69" s="19">
        <v>1352084</v>
      </c>
      <c r="J69" s="20">
        <f t="shared" si="6"/>
        <v>40.833655472336311</v>
      </c>
      <c r="K69" s="18">
        <v>32948</v>
      </c>
      <c r="L69" s="19">
        <v>1290073</v>
      </c>
      <c r="M69" s="20">
        <f t="shared" si="7"/>
        <v>39.154819715915991</v>
      </c>
      <c r="N69" s="18">
        <v>32380</v>
      </c>
      <c r="O69" s="19">
        <v>1187372</v>
      </c>
      <c r="P69" s="20">
        <f t="shared" si="8"/>
        <v>36.669919703520691</v>
      </c>
      <c r="U69"/>
    </row>
    <row r="70" spans="1:21">
      <c r="A70" s="17" t="s">
        <v>70</v>
      </c>
      <c r="B70" s="18">
        <v>63545</v>
      </c>
      <c r="C70" s="19">
        <v>1335052</v>
      </c>
      <c r="D70" s="20">
        <f t="shared" ref="D70:D97" si="9">C70/B70</f>
        <v>21.00955228578173</v>
      </c>
      <c r="E70" s="18">
        <v>63167</v>
      </c>
      <c r="F70" s="19">
        <v>1258088</v>
      </c>
      <c r="G70" s="20">
        <f t="shared" ref="G70:G97" si="10">F70/E70</f>
        <v>19.916855320024695</v>
      </c>
      <c r="H70" s="18">
        <v>63125</v>
      </c>
      <c r="I70" s="19">
        <v>1300688</v>
      </c>
      <c r="J70" s="20">
        <f t="shared" si="6"/>
        <v>20.604958415841583</v>
      </c>
      <c r="K70" s="18">
        <v>62986</v>
      </c>
      <c r="L70" s="23">
        <v>1211543</v>
      </c>
      <c r="M70" s="20">
        <f t="shared" si="7"/>
        <v>19.235115740005714</v>
      </c>
      <c r="N70" s="18">
        <v>63535</v>
      </c>
      <c r="O70" s="19">
        <v>1201449</v>
      </c>
      <c r="P70" s="20">
        <f t="shared" si="8"/>
        <v>18.910033839615959</v>
      </c>
      <c r="U70"/>
    </row>
    <row r="71" spans="1:21">
      <c r="A71" s="17" t="s">
        <v>71</v>
      </c>
      <c r="B71" s="18">
        <v>12212</v>
      </c>
      <c r="C71" s="19">
        <v>858644</v>
      </c>
      <c r="D71" s="20">
        <f t="shared" si="9"/>
        <v>70.311496888306579</v>
      </c>
      <c r="E71" s="18">
        <v>12076</v>
      </c>
      <c r="F71" s="19">
        <v>842675</v>
      </c>
      <c r="G71" s="20">
        <f t="shared" si="10"/>
        <v>69.780970520039745</v>
      </c>
      <c r="H71" s="18">
        <v>12291</v>
      </c>
      <c r="I71" s="19">
        <v>855887</v>
      </c>
      <c r="J71" s="20">
        <f t="shared" si="6"/>
        <v>69.635261573509069</v>
      </c>
      <c r="K71" s="18">
        <v>12240</v>
      </c>
      <c r="L71" s="19">
        <v>836334</v>
      </c>
      <c r="M71" s="20">
        <f t="shared" si="7"/>
        <v>68.327941176470588</v>
      </c>
      <c r="N71" s="18">
        <v>12162</v>
      </c>
      <c r="O71" s="19">
        <v>804302</v>
      </c>
      <c r="P71" s="20">
        <f t="shared" si="8"/>
        <v>66.132379542838351</v>
      </c>
      <c r="U71"/>
    </row>
    <row r="72" spans="1:21">
      <c r="A72" s="17" t="s">
        <v>72</v>
      </c>
      <c r="B72" s="18">
        <v>96802</v>
      </c>
      <c r="C72" s="19">
        <v>2344025</v>
      </c>
      <c r="D72" s="20">
        <f t="shared" si="9"/>
        <v>24.214633995165389</v>
      </c>
      <c r="E72" s="18">
        <v>96871</v>
      </c>
      <c r="F72" s="19">
        <v>2361145</v>
      </c>
      <c r="G72" s="20">
        <f t="shared" si="10"/>
        <v>24.374116092535434</v>
      </c>
      <c r="H72" s="18">
        <v>97450</v>
      </c>
      <c r="I72" s="19">
        <v>2270867</v>
      </c>
      <c r="J72" s="20">
        <f t="shared" ref="J72:J97" si="11">I72/H72</f>
        <v>23.302893791688046</v>
      </c>
      <c r="K72" s="18">
        <v>96368</v>
      </c>
      <c r="L72" s="19">
        <v>2417923</v>
      </c>
      <c r="M72" s="20">
        <f t="shared" ref="M72:M97" si="12">L72/K72</f>
        <v>25.090517599203054</v>
      </c>
      <c r="N72" s="18">
        <v>95388</v>
      </c>
      <c r="O72" s="19">
        <v>2369432</v>
      </c>
      <c r="P72" s="20">
        <f t="shared" ref="P72:P97" si="13">O72/N72</f>
        <v>24.839937937686081</v>
      </c>
      <c r="U72"/>
    </row>
    <row r="73" spans="1:21">
      <c r="A73" s="17" t="s">
        <v>73</v>
      </c>
      <c r="B73" s="18">
        <v>28706</v>
      </c>
      <c r="C73" s="19">
        <v>600012</v>
      </c>
      <c r="D73" s="20">
        <f t="shared" si="9"/>
        <v>20.901971713230683</v>
      </c>
      <c r="E73" s="18">
        <v>28451</v>
      </c>
      <c r="F73" s="19">
        <v>598484</v>
      </c>
      <c r="G73" s="20">
        <f t="shared" si="10"/>
        <v>21.03560507539278</v>
      </c>
      <c r="H73" s="18">
        <v>28394</v>
      </c>
      <c r="I73" s="23">
        <v>545899</v>
      </c>
      <c r="J73" s="20">
        <f t="shared" si="11"/>
        <v>19.225857575544129</v>
      </c>
      <c r="K73" s="18">
        <v>28290</v>
      </c>
      <c r="L73" s="19">
        <v>533332</v>
      </c>
      <c r="M73" s="20">
        <f t="shared" si="12"/>
        <v>18.852315305761753</v>
      </c>
      <c r="N73" s="18">
        <v>28198</v>
      </c>
      <c r="O73" s="19">
        <v>508238</v>
      </c>
      <c r="P73" s="20">
        <f t="shared" si="13"/>
        <v>18.023902404425847</v>
      </c>
      <c r="U73"/>
    </row>
    <row r="74" spans="1:21">
      <c r="A74" s="17" t="s">
        <v>74</v>
      </c>
      <c r="B74" s="18">
        <v>494893</v>
      </c>
      <c r="C74" s="19">
        <v>16302917</v>
      </c>
      <c r="D74" s="20">
        <f t="shared" si="9"/>
        <v>32.94230672084673</v>
      </c>
      <c r="E74" s="18">
        <v>487122</v>
      </c>
      <c r="F74" s="19">
        <v>16584009</v>
      </c>
      <c r="G74" s="20">
        <f t="shared" si="10"/>
        <v>34.044877874536567</v>
      </c>
      <c r="H74" s="18">
        <v>468131</v>
      </c>
      <c r="I74" s="19">
        <v>16005474</v>
      </c>
      <c r="J74" s="20">
        <f t="shared" si="11"/>
        <v>34.190160446541675</v>
      </c>
      <c r="K74" s="18">
        <v>468131</v>
      </c>
      <c r="L74" s="19">
        <v>15331595</v>
      </c>
      <c r="M74" s="20">
        <f t="shared" si="12"/>
        <v>32.750650992991275</v>
      </c>
      <c r="N74" s="18">
        <v>457789</v>
      </c>
      <c r="O74" s="19">
        <v>15280539</v>
      </c>
      <c r="P74" s="20">
        <f t="shared" si="13"/>
        <v>33.378999932283214</v>
      </c>
      <c r="U74"/>
    </row>
    <row r="75" spans="1:21">
      <c r="A75" s="17" t="s">
        <v>75</v>
      </c>
      <c r="B75" s="18">
        <v>34871</v>
      </c>
      <c r="C75" s="19">
        <v>656631</v>
      </c>
      <c r="D75" s="20">
        <f t="shared" si="9"/>
        <v>18.830288778641279</v>
      </c>
      <c r="E75" s="18">
        <v>34657</v>
      </c>
      <c r="F75" s="19">
        <v>665757</v>
      </c>
      <c r="G75" s="20">
        <f t="shared" si="10"/>
        <v>19.209885448827077</v>
      </c>
      <c r="H75" s="18">
        <v>34599</v>
      </c>
      <c r="I75" s="19">
        <v>712855</v>
      </c>
      <c r="J75" s="20">
        <f t="shared" si="11"/>
        <v>20.603341137027083</v>
      </c>
      <c r="K75" s="18">
        <v>34635</v>
      </c>
      <c r="L75" s="19">
        <v>703279</v>
      </c>
      <c r="M75" s="20">
        <f t="shared" si="12"/>
        <v>20.30544247148838</v>
      </c>
      <c r="N75" s="18">
        <v>34857</v>
      </c>
      <c r="O75" s="19">
        <v>660945</v>
      </c>
      <c r="P75" s="20">
        <f t="shared" si="13"/>
        <v>18.961614596781136</v>
      </c>
      <c r="U75"/>
    </row>
    <row r="76" spans="1:21">
      <c r="A76" s="17" t="s">
        <v>76</v>
      </c>
      <c r="B76" s="18">
        <v>17441</v>
      </c>
      <c r="C76" s="19">
        <v>749051</v>
      </c>
      <c r="D76" s="20">
        <f t="shared" si="9"/>
        <v>42.9477094203314</v>
      </c>
      <c r="E76" s="18">
        <v>17139</v>
      </c>
      <c r="F76" s="19">
        <v>789954</v>
      </c>
      <c r="G76" s="20">
        <f t="shared" si="10"/>
        <v>46.091020479607913</v>
      </c>
      <c r="H76" s="18">
        <v>16714</v>
      </c>
      <c r="I76" s="19">
        <v>973844</v>
      </c>
      <c r="J76" s="20">
        <f t="shared" si="11"/>
        <v>58.265166925930359</v>
      </c>
      <c r="K76" s="18">
        <v>16532</v>
      </c>
      <c r="L76" s="19">
        <v>857016</v>
      </c>
      <c r="M76" s="20">
        <f t="shared" si="12"/>
        <v>51.839825792402614</v>
      </c>
      <c r="N76" s="18">
        <v>16418</v>
      </c>
      <c r="O76" s="19">
        <v>887143</v>
      </c>
      <c r="P76" s="20">
        <f t="shared" si="13"/>
        <v>54.034778901205996</v>
      </c>
      <c r="U76"/>
    </row>
    <row r="77" spans="1:21">
      <c r="A77" s="17" t="s">
        <v>77</v>
      </c>
      <c r="B77" s="18">
        <v>7431</v>
      </c>
      <c r="C77" s="19">
        <v>234152</v>
      </c>
      <c r="D77" s="20">
        <f t="shared" si="9"/>
        <v>31.510160139954245</v>
      </c>
      <c r="E77" s="18">
        <v>7470</v>
      </c>
      <c r="F77" s="19">
        <v>234917</v>
      </c>
      <c r="G77" s="20">
        <f t="shared" si="10"/>
        <v>31.448058902275768</v>
      </c>
      <c r="H77" s="18">
        <v>7457</v>
      </c>
      <c r="I77" s="19">
        <v>215461</v>
      </c>
      <c r="J77" s="20">
        <f t="shared" si="11"/>
        <v>28.893791068794421</v>
      </c>
      <c r="K77" s="18">
        <v>7410</v>
      </c>
      <c r="L77" s="19">
        <v>206898</v>
      </c>
      <c r="M77" s="20">
        <f t="shared" si="12"/>
        <v>27.921457489878541</v>
      </c>
      <c r="N77" s="18">
        <v>7381</v>
      </c>
      <c r="O77" s="19">
        <v>199163</v>
      </c>
      <c r="P77" s="20">
        <f t="shared" si="13"/>
        <v>26.983200108386399</v>
      </c>
      <c r="U77"/>
    </row>
    <row r="78" spans="1:21">
      <c r="A78" s="17" t="s">
        <v>78</v>
      </c>
      <c r="B78" s="18">
        <v>9183</v>
      </c>
      <c r="C78" s="19">
        <v>126804</v>
      </c>
      <c r="D78" s="20">
        <f t="shared" si="9"/>
        <v>13.808559294348251</v>
      </c>
      <c r="E78" s="18">
        <v>9182</v>
      </c>
      <c r="F78" s="19">
        <v>124293</v>
      </c>
      <c r="G78" s="20">
        <f t="shared" si="10"/>
        <v>13.536593334785449</v>
      </c>
      <c r="H78" s="18">
        <v>9317</v>
      </c>
      <c r="I78" s="19">
        <v>120920</v>
      </c>
      <c r="J78" s="20">
        <f t="shared" si="11"/>
        <v>12.978426532145541</v>
      </c>
      <c r="K78" s="18">
        <v>9237</v>
      </c>
      <c r="L78" s="19">
        <v>117735</v>
      </c>
      <c r="M78" s="20">
        <f t="shared" si="12"/>
        <v>12.746021435531016</v>
      </c>
      <c r="N78" s="18">
        <v>9263</v>
      </c>
      <c r="O78" s="19">
        <v>121121</v>
      </c>
      <c r="P78" s="20">
        <f t="shared" si="13"/>
        <v>13.075785382705387</v>
      </c>
      <c r="U78"/>
    </row>
    <row r="79" spans="1:21">
      <c r="A79" s="17" t="s">
        <v>79</v>
      </c>
      <c r="B79" s="18">
        <v>213504</v>
      </c>
      <c r="C79" s="19">
        <v>5907136</v>
      </c>
      <c r="D79" s="20">
        <f t="shared" si="9"/>
        <v>27.667565947242206</v>
      </c>
      <c r="E79" s="18">
        <v>211172</v>
      </c>
      <c r="F79" s="19">
        <v>6331115</v>
      </c>
      <c r="G79" s="20">
        <f t="shared" si="10"/>
        <v>29.980844998389937</v>
      </c>
      <c r="H79" s="18">
        <v>208834</v>
      </c>
      <c r="I79" s="19">
        <v>6273972</v>
      </c>
      <c r="J79" s="20">
        <f t="shared" si="11"/>
        <v>30.042866583027667</v>
      </c>
      <c r="K79" s="18">
        <v>206238</v>
      </c>
      <c r="L79" s="19">
        <v>5759584</v>
      </c>
      <c r="M79" s="20">
        <f t="shared" si="12"/>
        <v>27.92688059426488</v>
      </c>
      <c r="N79" s="18">
        <v>204326</v>
      </c>
      <c r="O79" s="19">
        <v>5825717</v>
      </c>
      <c r="P79" s="20">
        <f t="shared" si="13"/>
        <v>28.511873183050614</v>
      </c>
      <c r="U79"/>
    </row>
    <row r="80" spans="1:21">
      <c r="A80" s="17" t="s">
        <v>80</v>
      </c>
      <c r="B80" s="18">
        <v>99320</v>
      </c>
      <c r="C80" s="19">
        <v>4621095</v>
      </c>
      <c r="D80" s="20">
        <f t="shared" si="9"/>
        <v>46.527335884011279</v>
      </c>
      <c r="E80" s="18">
        <v>98913</v>
      </c>
      <c r="F80" s="19">
        <v>4496463</v>
      </c>
      <c r="G80" s="20">
        <f t="shared" si="10"/>
        <v>45.458766795062324</v>
      </c>
      <c r="H80" s="18">
        <v>98641</v>
      </c>
      <c r="I80" s="19">
        <v>4147117</v>
      </c>
      <c r="J80" s="20">
        <f t="shared" si="11"/>
        <v>42.042527954907186</v>
      </c>
      <c r="K80" s="18">
        <v>97206</v>
      </c>
      <c r="L80" s="19">
        <v>4141848</v>
      </c>
      <c r="M80" s="20">
        <f t="shared" si="12"/>
        <v>42.608974754644777</v>
      </c>
      <c r="N80" s="18">
        <v>97061</v>
      </c>
      <c r="O80" s="19">
        <v>4083886</v>
      </c>
      <c r="P80" s="20">
        <f t="shared" si="13"/>
        <v>42.075457701857594</v>
      </c>
      <c r="U80"/>
    </row>
    <row r="81" spans="1:21">
      <c r="A81" s="17" t="s">
        <v>81</v>
      </c>
      <c r="B81" s="18">
        <v>93569</v>
      </c>
      <c r="C81" s="19">
        <v>3868387</v>
      </c>
      <c r="D81" s="20">
        <f t="shared" si="9"/>
        <v>41.342613472410733</v>
      </c>
      <c r="E81" s="18">
        <v>92703</v>
      </c>
      <c r="F81" s="19">
        <v>3752791</v>
      </c>
      <c r="G81" s="20">
        <f t="shared" si="10"/>
        <v>40.481872215570156</v>
      </c>
      <c r="H81" s="18">
        <v>93256</v>
      </c>
      <c r="I81" s="19">
        <v>4028540</v>
      </c>
      <c r="J81" s="20">
        <f t="shared" si="11"/>
        <v>43.19872179806125</v>
      </c>
      <c r="K81" s="18">
        <v>92687</v>
      </c>
      <c r="L81" s="19">
        <v>3971680</v>
      </c>
      <c r="M81" s="20">
        <f t="shared" si="12"/>
        <v>42.850453677430494</v>
      </c>
      <c r="N81" s="18">
        <v>92524</v>
      </c>
      <c r="O81" s="19">
        <v>3610370</v>
      </c>
      <c r="P81" s="20">
        <f t="shared" si="13"/>
        <v>39.02090268470883</v>
      </c>
      <c r="U81"/>
    </row>
    <row r="82" spans="1:21">
      <c r="A82" s="17" t="s">
        <v>82</v>
      </c>
      <c r="B82" s="18">
        <v>41357</v>
      </c>
      <c r="C82" s="19">
        <v>1634747</v>
      </c>
      <c r="D82" s="20">
        <f t="shared" si="9"/>
        <v>39.527697850424353</v>
      </c>
      <c r="E82" s="18">
        <v>41262</v>
      </c>
      <c r="F82" s="19">
        <v>1611019</v>
      </c>
      <c r="G82" s="20">
        <f t="shared" si="10"/>
        <v>39.04364790848723</v>
      </c>
      <c r="H82" s="18">
        <v>40933</v>
      </c>
      <c r="I82" s="19">
        <v>1511718</v>
      </c>
      <c r="J82" s="20">
        <f t="shared" si="11"/>
        <v>36.931522243666478</v>
      </c>
      <c r="K82" s="18">
        <v>41030</v>
      </c>
      <c r="L82" s="19">
        <v>1451052</v>
      </c>
      <c r="M82" s="20">
        <f t="shared" si="12"/>
        <v>35.365634901291735</v>
      </c>
      <c r="N82" s="18">
        <v>40763</v>
      </c>
      <c r="O82" s="19">
        <v>1396661</v>
      </c>
      <c r="P82" s="20">
        <f t="shared" si="13"/>
        <v>34.262959056006672</v>
      </c>
      <c r="U82"/>
    </row>
    <row r="83" spans="1:21">
      <c r="A83" s="17" t="s">
        <v>83</v>
      </c>
      <c r="B83" s="18">
        <v>28636</v>
      </c>
      <c r="C83" s="19">
        <v>401974</v>
      </c>
      <c r="D83" s="20">
        <f t="shared" si="9"/>
        <v>14.037365553848304</v>
      </c>
      <c r="E83" s="18">
        <v>28311</v>
      </c>
      <c r="F83" s="19">
        <v>479957</v>
      </c>
      <c r="G83" s="20">
        <f t="shared" si="10"/>
        <v>16.953021793649111</v>
      </c>
      <c r="H83" s="18">
        <v>28890</v>
      </c>
      <c r="I83" s="19">
        <v>442408</v>
      </c>
      <c r="J83" s="20">
        <f t="shared" si="11"/>
        <v>15.313534094842506</v>
      </c>
      <c r="K83" s="18">
        <v>29014</v>
      </c>
      <c r="L83" s="19">
        <v>451510</v>
      </c>
      <c r="M83" s="20">
        <f t="shared" si="12"/>
        <v>15.561797752808989</v>
      </c>
      <c r="N83" s="18">
        <v>28881</v>
      </c>
      <c r="O83" s="19">
        <v>468750</v>
      </c>
      <c r="P83" s="20">
        <f t="shared" si="13"/>
        <v>16.23039368442921</v>
      </c>
      <c r="U83"/>
    </row>
    <row r="84" spans="1:21">
      <c r="A84" s="17" t="s">
        <v>84</v>
      </c>
      <c r="B84" s="18">
        <v>25330</v>
      </c>
      <c r="C84" s="19">
        <v>1085672</v>
      </c>
      <c r="D84" s="20">
        <f t="shared" si="9"/>
        <v>42.861113304382158</v>
      </c>
      <c r="E84" s="18">
        <v>25274</v>
      </c>
      <c r="F84" s="19">
        <v>1090526</v>
      </c>
      <c r="G84" s="20">
        <f t="shared" si="10"/>
        <v>43.148136424784362</v>
      </c>
      <c r="H84" s="18">
        <v>25267</v>
      </c>
      <c r="I84" s="19">
        <v>1099030</v>
      </c>
      <c r="J84" s="20">
        <f t="shared" si="11"/>
        <v>43.496655716943046</v>
      </c>
      <c r="K84" s="18">
        <v>24970</v>
      </c>
      <c r="L84" s="19">
        <v>1101425</v>
      </c>
      <c r="M84" s="20">
        <f t="shared" si="12"/>
        <v>44.10993191830196</v>
      </c>
      <c r="N84" s="18">
        <v>24797</v>
      </c>
      <c r="O84" s="19">
        <v>1067777</v>
      </c>
      <c r="P84" s="20">
        <f t="shared" si="13"/>
        <v>43.060733153204019</v>
      </c>
      <c r="U84"/>
    </row>
    <row r="85" spans="1:21">
      <c r="A85" s="17" t="s">
        <v>85</v>
      </c>
      <c r="B85" s="18">
        <v>38814</v>
      </c>
      <c r="C85" s="19">
        <v>1210403</v>
      </c>
      <c r="D85" s="20">
        <f t="shared" si="9"/>
        <v>31.184701396403359</v>
      </c>
      <c r="E85" s="18">
        <v>38387</v>
      </c>
      <c r="F85" s="19">
        <v>1259546</v>
      </c>
      <c r="G85" s="20">
        <f t="shared" si="10"/>
        <v>32.811785239794723</v>
      </c>
      <c r="H85" s="18">
        <v>38077</v>
      </c>
      <c r="I85" s="19">
        <v>1206958</v>
      </c>
      <c r="J85" s="20">
        <f t="shared" si="11"/>
        <v>31.697822832681148</v>
      </c>
      <c r="K85" s="18">
        <v>37688</v>
      </c>
      <c r="L85" s="19">
        <v>1158423</v>
      </c>
      <c r="M85" s="20">
        <f t="shared" si="12"/>
        <v>30.73718424962853</v>
      </c>
      <c r="N85" s="18">
        <v>37729</v>
      </c>
      <c r="O85" s="19">
        <v>1033048</v>
      </c>
      <c r="P85" s="20">
        <f t="shared" si="13"/>
        <v>27.380741604601234</v>
      </c>
      <c r="U85"/>
    </row>
    <row r="86" spans="1:21">
      <c r="A86" s="17" t="s">
        <v>86</v>
      </c>
      <c r="B86" s="18">
        <v>42916</v>
      </c>
      <c r="C86" s="19">
        <v>1039567</v>
      </c>
      <c r="D86" s="20">
        <f t="shared" si="9"/>
        <v>24.223296672569671</v>
      </c>
      <c r="E86" s="18">
        <v>42889</v>
      </c>
      <c r="F86" s="19">
        <v>1000351</v>
      </c>
      <c r="G86" s="20">
        <f t="shared" si="10"/>
        <v>23.324185688638114</v>
      </c>
      <c r="H86" s="18">
        <v>42812</v>
      </c>
      <c r="I86" s="19">
        <v>1035263</v>
      </c>
      <c r="J86" s="20">
        <f t="shared" si="11"/>
        <v>24.181607960384937</v>
      </c>
      <c r="K86" s="18">
        <v>42114</v>
      </c>
      <c r="L86" s="19">
        <v>972009</v>
      </c>
      <c r="M86" s="20">
        <f t="shared" si="12"/>
        <v>23.080424561903406</v>
      </c>
      <c r="N86" s="18">
        <v>42172</v>
      </c>
      <c r="O86" s="19">
        <v>905084</v>
      </c>
      <c r="P86" s="20">
        <f t="shared" si="13"/>
        <v>21.461728160865029</v>
      </c>
      <c r="U86"/>
    </row>
    <row r="87" spans="1:21">
      <c r="A87" s="17" t="s">
        <v>87</v>
      </c>
      <c r="B87" s="18">
        <v>38819</v>
      </c>
      <c r="C87" s="19">
        <v>1198581</v>
      </c>
      <c r="D87" s="20">
        <f t="shared" si="9"/>
        <v>30.876143125788918</v>
      </c>
      <c r="E87" s="18">
        <v>38752</v>
      </c>
      <c r="F87" s="19">
        <v>1349533</v>
      </c>
      <c r="G87" s="20">
        <f t="shared" si="10"/>
        <v>34.824860652353429</v>
      </c>
      <c r="H87" s="18">
        <v>38879</v>
      </c>
      <c r="I87" s="19">
        <v>1492350</v>
      </c>
      <c r="J87" s="20">
        <f t="shared" si="11"/>
        <v>38.384474909334088</v>
      </c>
      <c r="K87" s="18">
        <v>38852</v>
      </c>
      <c r="L87" s="19">
        <v>1477504</v>
      </c>
      <c r="M87" s="20">
        <f t="shared" si="12"/>
        <v>38.02903325440132</v>
      </c>
      <c r="N87" s="18">
        <v>38999</v>
      </c>
      <c r="O87" s="19">
        <v>1469920</v>
      </c>
      <c r="P87" s="20">
        <f t="shared" si="13"/>
        <v>37.691222851867998</v>
      </c>
      <c r="U87"/>
    </row>
    <row r="88" spans="1:21">
      <c r="A88" s="31" t="s">
        <v>102</v>
      </c>
      <c r="B88" s="34"/>
      <c r="C88" s="34"/>
      <c r="D88" s="22"/>
      <c r="E88" s="35"/>
      <c r="F88" s="35"/>
      <c r="G88" s="22"/>
      <c r="H88" s="18">
        <v>45092</v>
      </c>
      <c r="I88" s="19">
        <v>906102</v>
      </c>
      <c r="J88" s="20">
        <f t="shared" si="11"/>
        <v>20.094517874567551</v>
      </c>
      <c r="K88" s="18">
        <v>45903</v>
      </c>
      <c r="L88" s="19">
        <v>894514</v>
      </c>
      <c r="M88" s="20">
        <f t="shared" si="12"/>
        <v>19.487048776768404</v>
      </c>
      <c r="N88" s="18">
        <v>45632</v>
      </c>
      <c r="O88" s="19">
        <v>903832</v>
      </c>
      <c r="P88" s="20">
        <f t="shared" si="13"/>
        <v>19.806977559607294</v>
      </c>
      <c r="U88"/>
    </row>
    <row r="89" spans="1:21">
      <c r="A89" s="17" t="s">
        <v>88</v>
      </c>
      <c r="B89" s="18">
        <v>24647</v>
      </c>
      <c r="C89" s="19">
        <v>1154652</v>
      </c>
      <c r="D89" s="20">
        <f t="shared" si="9"/>
        <v>46.847567655292735</v>
      </c>
      <c r="E89" s="18">
        <v>24577</v>
      </c>
      <c r="F89" s="19">
        <v>1155180</v>
      </c>
      <c r="G89" s="20">
        <f t="shared" si="10"/>
        <v>47.002481995361514</v>
      </c>
      <c r="H89" s="18">
        <v>24512</v>
      </c>
      <c r="I89" s="19">
        <v>1077136</v>
      </c>
      <c r="J89" s="20">
        <f t="shared" si="11"/>
        <v>43.943211488250654</v>
      </c>
      <c r="K89" s="18">
        <v>24222</v>
      </c>
      <c r="L89" s="19">
        <v>1082774</v>
      </c>
      <c r="M89" s="20">
        <f t="shared" si="12"/>
        <v>44.702089009990914</v>
      </c>
      <c r="N89" s="18">
        <v>23737</v>
      </c>
      <c r="O89" s="19">
        <v>1082153</v>
      </c>
      <c r="P89" s="20">
        <f t="shared" si="13"/>
        <v>45.589290980326076</v>
      </c>
      <c r="U89"/>
    </row>
    <row r="90" spans="1:21">
      <c r="A90" s="17" t="s">
        <v>89</v>
      </c>
      <c r="B90" s="18">
        <v>89586</v>
      </c>
      <c r="C90" s="19">
        <v>2859576</v>
      </c>
      <c r="D90" s="20">
        <f t="shared" si="9"/>
        <v>31.919898198379212</v>
      </c>
      <c r="E90" s="18">
        <v>87831</v>
      </c>
      <c r="F90" s="19">
        <v>2542623</v>
      </c>
      <c r="G90" s="20">
        <f t="shared" si="10"/>
        <v>28.949038494381256</v>
      </c>
      <c r="H90" s="18">
        <v>86463</v>
      </c>
      <c r="I90" s="19">
        <v>2898303</v>
      </c>
      <c r="J90" s="20">
        <f t="shared" si="11"/>
        <v>33.520731411123833</v>
      </c>
      <c r="K90" s="18">
        <v>85692</v>
      </c>
      <c r="L90" s="19">
        <v>2840951</v>
      </c>
      <c r="M90" s="20">
        <f t="shared" si="12"/>
        <v>33.153048125846055</v>
      </c>
      <c r="N90" s="18">
        <v>85166</v>
      </c>
      <c r="O90" s="19">
        <v>2877612</v>
      </c>
      <c r="P90" s="20">
        <f t="shared" si="13"/>
        <v>33.788272315243169</v>
      </c>
      <c r="U90"/>
    </row>
    <row r="91" spans="1:21">
      <c r="A91" s="17" t="s">
        <v>90</v>
      </c>
      <c r="B91" s="18">
        <v>44654</v>
      </c>
      <c r="C91" s="19">
        <v>1108723</v>
      </c>
      <c r="D91" s="20">
        <f t="shared" si="9"/>
        <v>24.829197832221077</v>
      </c>
      <c r="E91" s="18">
        <v>44665</v>
      </c>
      <c r="F91" s="19">
        <v>1106717</v>
      </c>
      <c r="G91" s="20">
        <f t="shared" si="10"/>
        <v>24.778170827269673</v>
      </c>
      <c r="H91" s="18">
        <v>44695</v>
      </c>
      <c r="I91" s="19">
        <v>1080820</v>
      </c>
      <c r="J91" s="20">
        <f t="shared" si="11"/>
        <v>24.182123280008948</v>
      </c>
      <c r="K91" s="18">
        <v>45276</v>
      </c>
      <c r="L91" s="19">
        <v>1035695</v>
      </c>
      <c r="M91" s="20">
        <f t="shared" si="12"/>
        <v>22.875143563919075</v>
      </c>
      <c r="N91" s="18">
        <v>45079</v>
      </c>
      <c r="O91" s="19">
        <v>1023854</v>
      </c>
      <c r="P91" s="20">
        <f t="shared" si="13"/>
        <v>22.712438164111891</v>
      </c>
      <c r="U91"/>
    </row>
    <row r="92" spans="1:21">
      <c r="A92" s="17" t="s">
        <v>91</v>
      </c>
      <c r="B92" s="18">
        <v>451672</v>
      </c>
      <c r="C92" s="19">
        <v>22002036</v>
      </c>
      <c r="D92" s="20">
        <f t="shared" si="9"/>
        <v>48.712419631945302</v>
      </c>
      <c r="E92" s="18">
        <v>449628</v>
      </c>
      <c r="F92" s="19">
        <v>22097211</v>
      </c>
      <c r="G92" s="20">
        <f t="shared" si="10"/>
        <v>49.145540313325682</v>
      </c>
      <c r="H92" s="18">
        <v>447489</v>
      </c>
      <c r="I92" s="19">
        <v>22933547</v>
      </c>
      <c r="J92" s="20">
        <f t="shared" si="11"/>
        <v>51.249409482691192</v>
      </c>
      <c r="K92" s="18">
        <v>441246</v>
      </c>
      <c r="L92" s="19">
        <v>22535973</v>
      </c>
      <c r="M92" s="20">
        <f t="shared" si="12"/>
        <v>51.073489618036199</v>
      </c>
      <c r="N92" s="18">
        <v>438207</v>
      </c>
      <c r="O92" s="19">
        <v>21036192</v>
      </c>
      <c r="P92" s="20">
        <f t="shared" si="13"/>
        <v>48.005148251853576</v>
      </c>
      <c r="U92"/>
    </row>
    <row r="93" spans="1:21">
      <c r="A93" s="17" t="s">
        <v>92</v>
      </c>
      <c r="B93" s="18">
        <v>54943</v>
      </c>
      <c r="C93" s="19">
        <v>1725670</v>
      </c>
      <c r="D93" s="20">
        <f t="shared" si="9"/>
        <v>31.40836867298837</v>
      </c>
      <c r="E93" s="18">
        <v>55207</v>
      </c>
      <c r="F93" s="19">
        <v>1772286</v>
      </c>
      <c r="G93" s="20">
        <f t="shared" si="10"/>
        <v>32.102559458039742</v>
      </c>
      <c r="H93" s="18">
        <v>55479</v>
      </c>
      <c r="I93" s="19">
        <v>1684009</v>
      </c>
      <c r="J93" s="20">
        <f t="shared" si="11"/>
        <v>30.353989797941562</v>
      </c>
      <c r="K93" s="18">
        <v>55179</v>
      </c>
      <c r="L93" s="19">
        <v>1887821</v>
      </c>
      <c r="M93" s="20">
        <f t="shared" si="12"/>
        <v>34.212671487341197</v>
      </c>
      <c r="N93" s="18">
        <v>54960</v>
      </c>
      <c r="O93" s="19">
        <v>1639985</v>
      </c>
      <c r="P93" s="20">
        <f t="shared" si="13"/>
        <v>29.839610625909753</v>
      </c>
      <c r="U93"/>
    </row>
    <row r="94" spans="1:21">
      <c r="A94" s="17" t="s">
        <v>93</v>
      </c>
      <c r="B94" s="18">
        <v>21661</v>
      </c>
      <c r="C94" s="19">
        <v>905982</v>
      </c>
      <c r="D94" s="20">
        <f t="shared" si="9"/>
        <v>41.82549282119939</v>
      </c>
      <c r="E94" s="18">
        <v>21015</v>
      </c>
      <c r="F94" s="19">
        <v>940177</v>
      </c>
      <c r="G94" s="20">
        <f t="shared" si="10"/>
        <v>44.738377349512255</v>
      </c>
      <c r="H94" s="18">
        <v>21378</v>
      </c>
      <c r="I94" s="19">
        <v>899500</v>
      </c>
      <c r="J94" s="20">
        <f t="shared" si="11"/>
        <v>42.075965946299938</v>
      </c>
      <c r="K94" s="18">
        <v>21099</v>
      </c>
      <c r="L94" s="19">
        <v>902263</v>
      </c>
      <c r="M94" s="20">
        <f t="shared" si="12"/>
        <v>42.763306317834967</v>
      </c>
      <c r="N94" s="18">
        <v>21039</v>
      </c>
      <c r="O94" s="19">
        <v>876563</v>
      </c>
      <c r="P94" s="20">
        <f t="shared" si="13"/>
        <v>41.663719758543657</v>
      </c>
      <c r="U94"/>
    </row>
    <row r="95" spans="1:21">
      <c r="A95" s="17" t="s">
        <v>94</v>
      </c>
      <c r="B95" s="18">
        <v>86204</v>
      </c>
      <c r="C95" s="19">
        <v>6334566</v>
      </c>
      <c r="D95" s="20">
        <f t="shared" si="9"/>
        <v>73.483434643404024</v>
      </c>
      <c r="E95" s="18">
        <v>85124</v>
      </c>
      <c r="F95" s="19">
        <v>6449245</v>
      </c>
      <c r="G95" s="20">
        <f t="shared" si="10"/>
        <v>75.762945820215222</v>
      </c>
      <c r="H95" s="18">
        <v>83959</v>
      </c>
      <c r="I95" s="19">
        <v>6029005</v>
      </c>
      <c r="J95" s="20">
        <f t="shared" si="11"/>
        <v>71.808918638859438</v>
      </c>
      <c r="K95" s="18">
        <v>83130</v>
      </c>
      <c r="L95" s="19">
        <v>6315096</v>
      </c>
      <c r="M95" s="20">
        <f t="shared" si="12"/>
        <v>75.966510285095637</v>
      </c>
      <c r="N95" s="18">
        <v>81670</v>
      </c>
      <c r="O95" s="19">
        <v>6165557</v>
      </c>
      <c r="P95" s="20">
        <f t="shared" si="13"/>
        <v>75.493534957756822</v>
      </c>
      <c r="U95"/>
    </row>
    <row r="96" spans="1:21">
      <c r="A96" s="17" t="s">
        <v>95</v>
      </c>
      <c r="B96" s="18">
        <v>45724</v>
      </c>
      <c r="C96" s="19">
        <v>738128</v>
      </c>
      <c r="D96" s="20">
        <f t="shared" si="9"/>
        <v>16.143119587087742</v>
      </c>
      <c r="E96" s="18">
        <v>44802</v>
      </c>
      <c r="F96" s="19">
        <v>691666</v>
      </c>
      <c r="G96" s="20">
        <f t="shared" si="10"/>
        <v>15.438284005178341</v>
      </c>
      <c r="H96" s="18">
        <v>44945</v>
      </c>
      <c r="I96" s="19">
        <v>692389</v>
      </c>
      <c r="J96" s="20">
        <f t="shared" si="11"/>
        <v>15.405250862164868</v>
      </c>
      <c r="K96" s="18">
        <v>44861</v>
      </c>
      <c r="L96" s="19">
        <v>710406</v>
      </c>
      <c r="M96" s="20">
        <f t="shared" si="12"/>
        <v>15.835714763380219</v>
      </c>
      <c r="N96" s="18">
        <v>44767</v>
      </c>
      <c r="O96" s="19">
        <v>688765</v>
      </c>
      <c r="P96" s="20">
        <f t="shared" si="13"/>
        <v>15.385551857394956</v>
      </c>
      <c r="U96"/>
    </row>
    <row r="97" spans="1:21">
      <c r="A97" s="17" t="s">
        <v>96</v>
      </c>
      <c r="B97" s="18">
        <v>67396</v>
      </c>
      <c r="C97" s="19">
        <v>2940762</v>
      </c>
      <c r="D97" s="20">
        <f t="shared" si="9"/>
        <v>43.634073238767883</v>
      </c>
      <c r="E97" s="18">
        <v>66955</v>
      </c>
      <c r="F97" s="19">
        <v>2971024</v>
      </c>
      <c r="G97" s="20">
        <f t="shared" si="10"/>
        <v>44.373444851019343</v>
      </c>
      <c r="H97" s="18">
        <v>66428</v>
      </c>
      <c r="I97" s="19">
        <v>2714771</v>
      </c>
      <c r="J97" s="20">
        <f t="shared" si="11"/>
        <v>40.867871981694464</v>
      </c>
      <c r="K97" s="18">
        <v>65973</v>
      </c>
      <c r="L97" s="19">
        <v>2669655</v>
      </c>
      <c r="M97" s="20">
        <f t="shared" si="12"/>
        <v>40.465872402346413</v>
      </c>
      <c r="N97" s="18">
        <v>65695</v>
      </c>
      <c r="O97" s="19">
        <v>2604168</v>
      </c>
      <c r="P97" s="20">
        <f t="shared" si="13"/>
        <v>39.640277037826316</v>
      </c>
      <c r="U97"/>
    </row>
    <row r="98" spans="1:21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24"/>
      <c r="M98" s="20"/>
      <c r="N98" s="17"/>
      <c r="O98" s="17"/>
      <c r="P98" s="17"/>
      <c r="U98"/>
    </row>
    <row r="99" spans="1:21">
      <c r="A99" s="24" t="s">
        <v>97</v>
      </c>
      <c r="B99" s="25">
        <f>SUM(B5:B98)</f>
        <v>8317328</v>
      </c>
      <c r="C99" s="26">
        <f>SUM(C5:C98)</f>
        <v>290191527</v>
      </c>
      <c r="D99" s="27">
        <f>AVERAGE(D5:D97)</f>
        <v>32.856664176421781</v>
      </c>
      <c r="E99" s="25">
        <f>SUM(E5:E98)</f>
        <v>8251562</v>
      </c>
      <c r="F99" s="26">
        <f>SUM(F5:F98)</f>
        <v>285494832</v>
      </c>
      <c r="G99" s="27">
        <f>AVERAGE(G5:G97)</f>
        <v>32.771454539154654</v>
      </c>
      <c r="H99" s="25">
        <f>SUM(H5:H98)</f>
        <v>8164556</v>
      </c>
      <c r="I99" s="26">
        <f>SUM(I5:I98)</f>
        <v>279763039</v>
      </c>
      <c r="J99" s="27">
        <f>AVERAGE(J5:J97)</f>
        <v>33.170067341358397</v>
      </c>
      <c r="K99" s="25">
        <v>8088031</v>
      </c>
      <c r="L99" s="26">
        <f>SUM(L5:L98)</f>
        <v>273108726</v>
      </c>
      <c r="M99" s="27">
        <f>AVERAGE(M5:M97)</f>
        <v>31.908544631194957</v>
      </c>
      <c r="N99" s="25">
        <f>SUM(N5:N98)</f>
        <v>8046021</v>
      </c>
      <c r="O99" s="26">
        <f>SUM(O5:O98)</f>
        <v>267293344</v>
      </c>
      <c r="P99" s="27">
        <f>AVERAGE(P5:P97)</f>
        <v>31.242314833152324</v>
      </c>
      <c r="U99"/>
    </row>
    <row r="100" spans="1:21">
      <c r="A100" s="24" t="s">
        <v>98</v>
      </c>
      <c r="B100" s="24"/>
      <c r="C100" s="24"/>
      <c r="D100" s="27">
        <f>MEDIAN(D5:D97)</f>
        <v>26.157993782000922</v>
      </c>
      <c r="E100" s="31"/>
      <c r="F100" s="31"/>
      <c r="G100" s="27">
        <f>MEDIAN(G5:G97)</f>
        <v>26.067066191790552</v>
      </c>
      <c r="H100" s="31"/>
      <c r="I100" s="31"/>
      <c r="J100" s="27">
        <f>MEDIAN(J5:J97)</f>
        <v>26.818963133640555</v>
      </c>
      <c r="K100" s="24"/>
      <c r="L100" s="17"/>
      <c r="M100" s="27">
        <f>MEDIAN(M5:M97)</f>
        <v>26.882073294562911</v>
      </c>
      <c r="N100" s="24"/>
      <c r="O100" s="24"/>
      <c r="P100" s="27">
        <f>MEDIAN(P5:P97)</f>
        <v>26.687963092408779</v>
      </c>
      <c r="U100"/>
    </row>
    <row r="101" spans="1:21">
      <c r="A101" s="17"/>
      <c r="B101" s="17"/>
      <c r="C101" s="17"/>
      <c r="D101" s="17">
        <v>2017</v>
      </c>
      <c r="E101" s="17"/>
      <c r="F101" s="17"/>
      <c r="G101" s="17">
        <v>2016</v>
      </c>
      <c r="H101" s="17"/>
      <c r="I101" s="17"/>
      <c r="J101" s="17">
        <v>2015</v>
      </c>
      <c r="K101" s="17"/>
      <c r="L101" s="17"/>
      <c r="M101" s="17">
        <v>2014</v>
      </c>
      <c r="N101" s="17"/>
      <c r="O101" s="17"/>
      <c r="P101" s="17">
        <v>2013</v>
      </c>
    </row>
    <row r="102" spans="1:21">
      <c r="P102" s="29"/>
    </row>
  </sheetData>
  <mergeCells count="3">
    <mergeCell ref="H1:J1"/>
    <mergeCell ref="E1:G1"/>
    <mergeCell ref="B1:D1"/>
  </mergeCells>
  <phoneticPr fontId="3" type="noConversion"/>
  <printOptions gridLines="1"/>
  <pageMargins left="0" right="0" top="1" bottom="1" header="0.5" footer="0.5"/>
  <pageSetup scale="91" orientation="portrait"/>
  <headerFooter alignWithMargins="0">
    <oddFooter>&amp;C&amp;K0000002017 Statistical Data for Virginia Public Libraries: Operating Expenditures Per Capita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Expenditures, 2013-2017</vt:lpstr>
      <vt:lpstr>Expenditure Chart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Paranita S Carpenter</dc:creator>
  <cp:lastModifiedBy>Rose Schooff</cp:lastModifiedBy>
  <cp:lastPrinted>2018-07-18T19:44:37Z</cp:lastPrinted>
  <dcterms:created xsi:type="dcterms:W3CDTF">2015-07-20T14:30:42Z</dcterms:created>
  <dcterms:modified xsi:type="dcterms:W3CDTF">2018-07-18T19:44:46Z</dcterms:modified>
</cp:coreProperties>
</file>